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4400" yWindow="-15" windowWidth="14445" windowHeight="12795" tabRatio="961"/>
  </bookViews>
  <sheets>
    <sheet name="Formato 1" sheetId="74" r:id="rId1"/>
    <sheet name="Formato 2" sheetId="83" r:id="rId2"/>
    <sheet name="Formato 3" sheetId="85" r:id="rId3"/>
    <sheet name="Formato4" sheetId="103" r:id="rId4"/>
    <sheet name="Formato5" sheetId="104" r:id="rId5"/>
    <sheet name="Formato6A" sheetId="105" r:id="rId6"/>
    <sheet name="Formato6B" sheetId="106" r:id="rId7"/>
    <sheet name="Formato6C" sheetId="107" r:id="rId8"/>
    <sheet name="Formato6D" sheetId="108" r:id="rId9"/>
    <sheet name="Guía" sheetId="109"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____________EJE1">[2]INICIO!$Y$166:$Y$186</definedName>
    <definedName name="______________EJE2">[2]INICIO!$Y$188:$Y$229</definedName>
    <definedName name="______________EJE3">[2]INICIO!$Y$231:$Y$247</definedName>
    <definedName name="______________EJE4">[2]INICIO!$Y$249:$Y$272</definedName>
    <definedName name="______________EJE5">[2]INICIO!$Y$274:$Y$287</definedName>
    <definedName name="______________EJE7">[2]INICIO!$Y$316:$Y$356</definedName>
    <definedName name="_____________EJE6">[2]INICIO!$Y$289:$Y$314</definedName>
    <definedName name="____________EJE1">[2]INICIO!$Y$166:$Y$186</definedName>
    <definedName name="____________EJE2">[2]INICIO!$Y$188:$Y$229</definedName>
    <definedName name="____________EJE3">[2]INICIO!$Y$231:$Y$247</definedName>
    <definedName name="____________EJE4">[2]INICIO!$Y$249:$Y$272</definedName>
    <definedName name="____________EJE5">[2]INICIO!$Y$274:$Y$287</definedName>
    <definedName name="____________EJE7">[2]INICIO!$Y$316:$Y$356</definedName>
    <definedName name="___________EJE6">[2]INICIO!$Y$289:$Y$314</definedName>
    <definedName name="__________EJE1">[2]INICIO!$Y$166:$Y$186</definedName>
    <definedName name="__________EJE2">[2]INICIO!$Y$188:$Y$229</definedName>
    <definedName name="__________EJE3">[2]INICIO!$Y$231:$Y$247</definedName>
    <definedName name="__________EJE4">[2]INICIO!$Y$249:$Y$272</definedName>
    <definedName name="__________EJE5">[2]INICIO!$Y$274:$Y$287</definedName>
    <definedName name="__________EJE6">[2]INICIO!$Y$289:$Y$314</definedName>
    <definedName name="__________EJE7">[2]INICIO!$Y$316:$Y$356</definedName>
    <definedName name="________EJE1">[2]INICIO!$Y$166:$Y$186</definedName>
    <definedName name="________EJE2">[2]INICIO!$Y$188:$Y$229</definedName>
    <definedName name="________EJE3">[2]INICIO!$Y$231:$Y$247</definedName>
    <definedName name="________EJE4">[2]INICIO!$Y$249:$Y$272</definedName>
    <definedName name="________EJE5">[2]INICIO!$Y$274:$Y$287</definedName>
    <definedName name="________EJE6">[2]INICIO!$Y$289:$Y$314</definedName>
    <definedName name="________EJE7">[2]INICIO!$Y$316:$Y$356</definedName>
    <definedName name="_______EJE1">[3]INICIO!$Y$166:$Y$186</definedName>
    <definedName name="_______EJE2">[3]INICIO!$Y$188:$Y$229</definedName>
    <definedName name="_______EJE3">[3]INICIO!$Y$231:$Y$247</definedName>
    <definedName name="_______EJE4">[3]INICIO!$Y$249:$Y$272</definedName>
    <definedName name="_______EJE5">[3]INICIO!$Y$274:$Y$287</definedName>
    <definedName name="_______EJE6">[3]INICIO!$Y$289:$Y$314</definedName>
    <definedName name="_______EJE7">[3]INICIO!$Y$316:$Y$356</definedName>
    <definedName name="______EJE1">[3]INICIO!$Y$166:$Y$186</definedName>
    <definedName name="______EJE2">[3]INICIO!$Y$188:$Y$229</definedName>
    <definedName name="______EJE3">[3]INICIO!$Y$231:$Y$247</definedName>
    <definedName name="______EJE4">[3]INICIO!$Y$249:$Y$272</definedName>
    <definedName name="______EJE5">[3]INICIO!$Y$274:$Y$287</definedName>
    <definedName name="______EJE6">[3]INICIO!$Y$289:$Y$314</definedName>
    <definedName name="______EJE7">[3]INICIO!$Y$316:$Y$356</definedName>
    <definedName name="_____EJE1">[3]INICIO!$Y$166:$Y$186</definedName>
    <definedName name="_____EJE2">[3]INICIO!$Y$188:$Y$229</definedName>
    <definedName name="_____EJE3">[3]INICIO!$Y$231:$Y$247</definedName>
    <definedName name="_____EJE4">[3]INICIO!$Y$249:$Y$272</definedName>
    <definedName name="_____EJE5">[3]INICIO!$Y$274:$Y$287</definedName>
    <definedName name="_____EJE6">[3]INICIO!$Y$289:$Y$314</definedName>
    <definedName name="_____EJE7">[3]INICIO!$Y$316:$Y$356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[3]INICIO!$Y$166:$Y$186</definedName>
    <definedName name="___EJE2">[3]INICIO!$Y$188:$Y$229</definedName>
    <definedName name="___EJE3">[3]INICIO!$Y$231:$Y$247</definedName>
    <definedName name="___EJE4">[3]INICIO!$Y$249:$Y$272</definedName>
    <definedName name="___EJE5">[3]INICIO!$Y$274:$Y$287</definedName>
    <definedName name="___EJE6">[3]INICIO!$Y$289:$Y$314</definedName>
    <definedName name="___EJE7">[3]INICIO!$Y$316:$Y$356</definedName>
    <definedName name="__EJE1">[3]INICIO!$Y$166:$Y$186</definedName>
    <definedName name="__EJE2">[3]INICIO!$Y$188:$Y$229</definedName>
    <definedName name="__EJE3">[3]INICIO!$Y$231:$Y$247</definedName>
    <definedName name="__EJE4">[3]INICIO!$Y$249:$Y$272</definedName>
    <definedName name="__EJE5">[3]INICIO!$Y$274:$Y$287</definedName>
    <definedName name="__EJE6">[3]INICIO!$Y$289:$Y$314</definedName>
    <definedName name="__EJE7">[3]INICIO!$Y$316:$Y$356</definedName>
    <definedName name="_EJE1">[3]INICIO!$Y$166:$Y$186</definedName>
    <definedName name="_EJE2">[3]INICIO!$Y$188:$Y$229</definedName>
    <definedName name="_EJE3">[3]INICIO!$Y$231:$Y$247</definedName>
    <definedName name="_EJE4">[3]INICIO!$Y$249:$Y$272</definedName>
    <definedName name="_EJE5">[3]INICIO!$Y$274:$Y$287</definedName>
    <definedName name="_EJE6">[3]INICIO!$Y$289:$Y$314</definedName>
    <definedName name="_EJE7">[3]INICIO!$Y$316:$Y$356</definedName>
    <definedName name="_xlnm._FilterDatabase" localSheetId="4" hidden="1">Formato5!$A$20:$M$349</definedName>
    <definedName name="_xlnm._FilterDatabase" localSheetId="6" hidden="1">Formato6B!$A$9:$M$205</definedName>
    <definedName name="adys_tipo">[3]INICIO!$AR$24:$AR$27</definedName>
    <definedName name="AI">[3]INICIO!$AU$5:$AW$543</definedName>
    <definedName name="_xlnm.Print_Area" localSheetId="0">'Formato 1'!$A$18:$CJ$137</definedName>
    <definedName name="_xlnm.Print_Area" localSheetId="1">'Formato 2'!$A$1:$AR$116</definedName>
    <definedName name="_xlnm.Print_Area" localSheetId="2">'Formato 3'!$A$1:$BC$69</definedName>
    <definedName name="_xlnm.Print_Area" localSheetId="3">Formato4!$A$1:$F$89</definedName>
    <definedName name="_xlnm.Print_Area" localSheetId="4">Formato5!$A$1:$AX$96</definedName>
    <definedName name="_xlnm.Print_Area" localSheetId="5">Formato6A!$A$1:$AP$181</definedName>
    <definedName name="_xlnm.Print_Area" localSheetId="6">Formato6B!$A$1:$AV$102</definedName>
    <definedName name="_xlnm.Print_Area" localSheetId="7">Formato6C!$A$1:$BC$99</definedName>
    <definedName name="_xlnm.Print_Area" localSheetId="8">Formato6D!$A$1:$I$49</definedName>
    <definedName name="_xlnm.Print_Area" localSheetId="9">Guía!$A$1:$M$76</definedName>
    <definedName name="CAPIT">#REF!</definedName>
    <definedName name="CENPAR">#REF!</definedName>
    <definedName name="datos">OFFSET([5]datos!$A$1,0,0,COUNTA([5]datos!$A$1:$A$65536),23)</definedName>
    <definedName name="dc">#REF!</definedName>
    <definedName name="DEFAULT">[3]INICIO!$AA$10</definedName>
    <definedName name="DEUDA">#REF!</definedName>
    <definedName name="egvb">#REF!</definedName>
    <definedName name="EJER">#REF!</definedName>
    <definedName name="EJES">[3]INICIO!$Y$151:$Y$157</definedName>
    <definedName name="ENFPEM">#REF!</definedName>
    <definedName name="fidco">[6]INICIO!#REF!</definedName>
    <definedName name="FIDCOS">[3]INICIO!$DH$5:$DI$96</definedName>
    <definedName name="FPC">[3]INICIO!$DE$5:$DF$96</definedName>
    <definedName name="gasto_gci">[3]INICIO!$AO$48:$AO$49</definedName>
    <definedName name="KEY">[7]cats!$A$1:$B$9</definedName>
    <definedName name="LABEL">[5]INICIO!$AY$5:$AZ$97</definedName>
    <definedName name="label1g">[3]INICIO!$AA$19</definedName>
    <definedName name="label1S">[3]INICIO!$AA$22</definedName>
    <definedName name="label2g">[3]INICIO!$AA$20</definedName>
    <definedName name="label2S">[3]INICIO!$AA$23</definedName>
    <definedName name="Líneadeacción">[5]INICIO!#REF!</definedName>
    <definedName name="LISTA_2016">#REF!</definedName>
    <definedName name="lista_ai">[3]INICIO!$AO$55:$AO$96</definedName>
    <definedName name="lista_deleg">[3]INICIO!$AR$34:$AR$49</definedName>
    <definedName name="lista_eppa">[3]INICIO!$AR$55:$AS$149</definedName>
    <definedName name="LISTA_UR">[3]INICIO!$Y$4:$Z$93</definedName>
    <definedName name="MAPPEGS">[5]INICIO!#REF!</definedName>
    <definedName name="MODIF">[3]datos!$U$2:$U$31674</definedName>
    <definedName name="MSG_ERROR1">[5]INICIO!$AA$11</definedName>
    <definedName name="MSG_ERROR2">[3]INICIO!$AA$12</definedName>
    <definedName name="OPCION2">[5]INICIO!#REF!</definedName>
    <definedName name="ORIG">[3]datos!$T$2:$T$31674</definedName>
    <definedName name="P">[3]INICIO!$AO$5:$AP$32</definedName>
    <definedName name="P_K">[3]INICIO!$AO$5:$AO$32</definedName>
    <definedName name="PE">[3]INICIO!$AR$5:$AS$16</definedName>
    <definedName name="PE_K">[3]INICIO!$AR$5:$AR$16</definedName>
    <definedName name="PEDO">[5]INICIO!#REF!</definedName>
    <definedName name="PERIODO">#REF!</definedName>
    <definedName name="PRC">#REF!</definedName>
    <definedName name="PROG">#REF!</definedName>
    <definedName name="ptda">#REF!</definedName>
    <definedName name="RE">[8]INICIO!$AA$11</definedName>
    <definedName name="rubros_fpc">[3]INICIO!$AO$39:$AO$42</definedName>
    <definedName name="_xlnm.Print_Titles" localSheetId="0">'Formato 1'!$1:$17</definedName>
    <definedName name="_xlnm.Print_Titles" localSheetId="4">Formato5!$1:$19</definedName>
    <definedName name="_xlnm.Print_Titles" localSheetId="5">Formato6A!$1:$19</definedName>
    <definedName name="_xlnm.Print_Titles" localSheetId="6">Formato6B!$1:$19</definedName>
    <definedName name="_xlnm.Print_Titles" localSheetId="7">Formato6C!$1:$19</definedName>
    <definedName name="_xlnm.Print_Titles" localSheetId="9">Guía!$1:$8</definedName>
    <definedName name="TYA">#REF!</definedName>
    <definedName name="U">[3]INICIO!$Y$4:$Z$93</definedName>
    <definedName name="ue">[2]datos!$R$2:$R$31674</definedName>
    <definedName name="UEG_DENOM">[3]datos!$R$2:$R$31674</definedName>
    <definedName name="UR">[3]INICIO!$AJ$5:$AM$99</definedName>
    <definedName name="VERSIÓN">[2]INICIO!$Y$249:$Y$272</definedName>
    <definedName name="y">[2]INICIO!$AO$5:$AO$32</definedName>
    <definedName name="yttr">[2]INICIO!$Y$166:$Y$186</definedName>
  </definedNames>
  <calcPr calcId="125725"/>
</workbook>
</file>

<file path=xl/calcChain.xml><?xml version="1.0" encoding="utf-8"?>
<calcChain xmlns="http://schemas.openxmlformats.org/spreadsheetml/2006/main">
  <c r="B4" i="109"/>
  <c r="H24" i="108"/>
  <c r="G24"/>
  <c r="F24"/>
  <c r="I24" s="1"/>
  <c r="D24"/>
  <c r="F23"/>
  <c r="F22"/>
  <c r="I22" s="1"/>
  <c r="D19"/>
  <c r="D15"/>
  <c r="I14"/>
  <c r="I13"/>
  <c r="H12"/>
  <c r="H36" s="1"/>
  <c r="G12"/>
  <c r="G36" s="1"/>
  <c r="F12"/>
  <c r="I12" s="1"/>
  <c r="E12"/>
  <c r="E36" s="1"/>
  <c r="D12"/>
  <c r="D36" s="1"/>
  <c r="F36" s="1"/>
  <c r="B5"/>
  <c r="BC90" i="107"/>
  <c r="BB90"/>
  <c r="BA90"/>
  <c r="AZ90"/>
  <c r="AY90"/>
  <c r="AX90"/>
  <c r="BC79"/>
  <c r="BB79"/>
  <c r="BA79"/>
  <c r="AZ79"/>
  <c r="AY79"/>
  <c r="AX79"/>
  <c r="BC70"/>
  <c r="BB70"/>
  <c r="BA70"/>
  <c r="AZ70"/>
  <c r="AZ58" s="1"/>
  <c r="AY70"/>
  <c r="AX70"/>
  <c r="BC60"/>
  <c r="BB60"/>
  <c r="BB58" s="1"/>
  <c r="BA60"/>
  <c r="BA58" s="1"/>
  <c r="AZ60"/>
  <c r="AY60"/>
  <c r="AX60"/>
  <c r="AX58" s="1"/>
  <c r="BC58"/>
  <c r="AY58"/>
  <c r="BC56"/>
  <c r="BC55"/>
  <c r="BC54"/>
  <c r="BC53"/>
  <c r="BB52"/>
  <c r="BA52"/>
  <c r="AY52"/>
  <c r="AX52"/>
  <c r="AZ52" s="1"/>
  <c r="BC52" s="1"/>
  <c r="BC50"/>
  <c r="BC49"/>
  <c r="BC48"/>
  <c r="BC47"/>
  <c r="BC46"/>
  <c r="BC45"/>
  <c r="BC44"/>
  <c r="BC43"/>
  <c r="BC42"/>
  <c r="BB41"/>
  <c r="BA41"/>
  <c r="BA20" s="1"/>
  <c r="BA96" s="1"/>
  <c r="AZ41"/>
  <c r="BC41" s="1"/>
  <c r="AY41"/>
  <c r="AX41"/>
  <c r="BC39"/>
  <c r="BC38"/>
  <c r="BC37"/>
  <c r="BC36"/>
  <c r="BC35"/>
  <c r="BC34"/>
  <c r="BC33"/>
  <c r="BB32"/>
  <c r="BA32"/>
  <c r="AY32"/>
  <c r="AX32"/>
  <c r="AZ32" s="1"/>
  <c r="BC32" s="1"/>
  <c r="BC30"/>
  <c r="BC29"/>
  <c r="BC28"/>
  <c r="BC27"/>
  <c r="BC26"/>
  <c r="BC25"/>
  <c r="BC24"/>
  <c r="BC23"/>
  <c r="BB22"/>
  <c r="BA22"/>
  <c r="AZ22"/>
  <c r="BC22" s="1"/>
  <c r="AY22"/>
  <c r="AY20" s="1"/>
  <c r="AY96" s="1"/>
  <c r="AX22"/>
  <c r="BB20"/>
  <c r="AX20"/>
  <c r="A13"/>
  <c r="A10"/>
  <c r="A9"/>
  <c r="AQ94" i="106"/>
  <c r="AR83"/>
  <c r="AU83" s="1"/>
  <c r="C83"/>
  <c r="AU72"/>
  <c r="AR72"/>
  <c r="C72"/>
  <c r="AU61"/>
  <c r="AR61"/>
  <c r="AR57" s="1"/>
  <c r="AU57" s="1"/>
  <c r="C61"/>
  <c r="AT57"/>
  <c r="AT94" s="1"/>
  <c r="AS57"/>
  <c r="AQ57"/>
  <c r="AP57"/>
  <c r="AP94" s="1"/>
  <c r="AU46"/>
  <c r="AR46"/>
  <c r="C46"/>
  <c r="AU35"/>
  <c r="AR35"/>
  <c r="C35"/>
  <c r="AU24"/>
  <c r="AT20"/>
  <c r="AS20"/>
  <c r="AS94" s="1"/>
  <c r="AR20"/>
  <c r="AR94" s="1"/>
  <c r="AU94" s="1"/>
  <c r="AQ20"/>
  <c r="AP20"/>
  <c r="A13"/>
  <c r="A10"/>
  <c r="C24" s="1"/>
  <c r="A9"/>
  <c r="AO167" i="105"/>
  <c r="AN167"/>
  <c r="AM167"/>
  <c r="AL167"/>
  <c r="AK167"/>
  <c r="AJ167"/>
  <c r="AO163"/>
  <c r="AN163"/>
  <c r="AM163"/>
  <c r="AL163"/>
  <c r="AK163"/>
  <c r="AJ163"/>
  <c r="AO154"/>
  <c r="AN154"/>
  <c r="AM154"/>
  <c r="AL154"/>
  <c r="AK154"/>
  <c r="AJ154"/>
  <c r="AO150"/>
  <c r="AN150"/>
  <c r="AM150"/>
  <c r="AL150"/>
  <c r="AK150"/>
  <c r="AJ150"/>
  <c r="AO140"/>
  <c r="AN140"/>
  <c r="AM140"/>
  <c r="AL140"/>
  <c r="AK140"/>
  <c r="AJ140"/>
  <c r="AO130"/>
  <c r="AN130"/>
  <c r="AM130"/>
  <c r="AL130"/>
  <c r="AK130"/>
  <c r="AJ130"/>
  <c r="AO120"/>
  <c r="AN120"/>
  <c r="AM120"/>
  <c r="AL120"/>
  <c r="AK120"/>
  <c r="AJ120"/>
  <c r="AO110"/>
  <c r="AN110"/>
  <c r="AM110"/>
  <c r="AL110"/>
  <c r="AK110"/>
  <c r="AJ110"/>
  <c r="AO102"/>
  <c r="AO101" s="1"/>
  <c r="AN102"/>
  <c r="AN101" s="1"/>
  <c r="F20" i="103" s="1"/>
  <c r="AM102" i="105"/>
  <c r="AL102"/>
  <c r="AK102"/>
  <c r="AK101" s="1"/>
  <c r="AJ102"/>
  <c r="AJ101" s="1"/>
  <c r="D20" i="103" s="1"/>
  <c r="AM101" i="105"/>
  <c r="E20" i="103" s="1"/>
  <c r="AL101" i="105"/>
  <c r="AN86"/>
  <c r="AM86"/>
  <c r="AK86"/>
  <c r="AJ86"/>
  <c r="AL86" s="1"/>
  <c r="AO86" s="1"/>
  <c r="AN82"/>
  <c r="AM82"/>
  <c r="AL82"/>
  <c r="AO82" s="1"/>
  <c r="AK82"/>
  <c r="AJ82"/>
  <c r="AO81"/>
  <c r="AO80"/>
  <c r="AO79"/>
  <c r="AO78"/>
  <c r="AO77"/>
  <c r="AO76"/>
  <c r="AO75"/>
  <c r="AO74"/>
  <c r="AN73"/>
  <c r="AM73"/>
  <c r="AK73"/>
  <c r="AJ73"/>
  <c r="AL73" s="1"/>
  <c r="AO73" s="1"/>
  <c r="AO72"/>
  <c r="AO71"/>
  <c r="AO70"/>
  <c r="AN69"/>
  <c r="AM69"/>
  <c r="AL69"/>
  <c r="AO69" s="1"/>
  <c r="AK69"/>
  <c r="AJ69"/>
  <c r="AO68"/>
  <c r="AO67"/>
  <c r="AO66"/>
  <c r="AO65"/>
  <c r="AO64"/>
  <c r="AO63"/>
  <c r="AO62"/>
  <c r="AO61"/>
  <c r="AO60"/>
  <c r="AN59"/>
  <c r="AM59"/>
  <c r="AK59"/>
  <c r="AJ59"/>
  <c r="AL59" s="1"/>
  <c r="AO59" s="1"/>
  <c r="AO58"/>
  <c r="AO57"/>
  <c r="AO56"/>
  <c r="AO55"/>
  <c r="AO54"/>
  <c r="AO53"/>
  <c r="AO52"/>
  <c r="AO51"/>
  <c r="AO50"/>
  <c r="AN49"/>
  <c r="AN20" s="1"/>
  <c r="AN176" s="1"/>
  <c r="AM49"/>
  <c r="AK49"/>
  <c r="AJ49"/>
  <c r="AL49" s="1"/>
  <c r="AO49" s="1"/>
  <c r="AO48"/>
  <c r="AO47"/>
  <c r="AO46"/>
  <c r="AO45"/>
  <c r="AO44"/>
  <c r="AO43"/>
  <c r="AO42"/>
  <c r="AO41"/>
  <c r="AO40"/>
  <c r="AN39"/>
  <c r="AM39"/>
  <c r="AL39"/>
  <c r="AO39" s="1"/>
  <c r="AK39"/>
  <c r="AJ39"/>
  <c r="AO38"/>
  <c r="AO37"/>
  <c r="AO36"/>
  <c r="AO35"/>
  <c r="AO34"/>
  <c r="AO33"/>
  <c r="AO32"/>
  <c r="AO31"/>
  <c r="AO30"/>
  <c r="AN29"/>
  <c r="AM29"/>
  <c r="AL29"/>
  <c r="AO29" s="1"/>
  <c r="AK29"/>
  <c r="AJ29"/>
  <c r="AO28"/>
  <c r="AO27"/>
  <c r="AO26"/>
  <c r="AO25"/>
  <c r="AO24"/>
  <c r="AO23"/>
  <c r="AO22"/>
  <c r="AN21"/>
  <c r="AM21"/>
  <c r="AM20" s="1"/>
  <c r="AM176" s="1"/>
  <c r="AL21"/>
  <c r="AO21" s="1"/>
  <c r="AK21"/>
  <c r="AJ21"/>
  <c r="AK20"/>
  <c r="AK176" s="1"/>
  <c r="A13"/>
  <c r="B10"/>
  <c r="B9"/>
  <c r="AW92" i="104"/>
  <c r="AV92"/>
  <c r="AU92"/>
  <c r="AT92"/>
  <c r="AS92"/>
  <c r="AR92"/>
  <c r="AW91"/>
  <c r="AT91"/>
  <c r="AW90"/>
  <c r="AT90"/>
  <c r="AW85"/>
  <c r="AV85"/>
  <c r="AU85"/>
  <c r="AT85"/>
  <c r="AS85"/>
  <c r="AS83" s="1"/>
  <c r="AR85"/>
  <c r="AV83"/>
  <c r="AW83" s="1"/>
  <c r="AU83"/>
  <c r="AR83"/>
  <c r="AT83" s="1"/>
  <c r="AW79"/>
  <c r="AT79"/>
  <c r="AW78"/>
  <c r="AT78"/>
  <c r="AW77"/>
  <c r="AT77"/>
  <c r="AW76"/>
  <c r="AT76"/>
  <c r="AV75"/>
  <c r="AW75" s="1"/>
  <c r="AU75"/>
  <c r="AS75"/>
  <c r="AR75"/>
  <c r="AT75" s="1"/>
  <c r="AW74"/>
  <c r="AT74"/>
  <c r="AW73"/>
  <c r="AT73"/>
  <c r="AW72"/>
  <c r="AT72"/>
  <c r="AW71"/>
  <c r="AT71"/>
  <c r="AW70"/>
  <c r="AV70"/>
  <c r="AU70"/>
  <c r="AT70"/>
  <c r="AS70"/>
  <c r="AS81" s="1"/>
  <c r="AR70"/>
  <c r="AW69"/>
  <c r="AT69"/>
  <c r="AW68"/>
  <c r="AT68"/>
  <c r="AW67"/>
  <c r="AT67"/>
  <c r="AW66"/>
  <c r="AT66"/>
  <c r="AW65"/>
  <c r="AT65"/>
  <c r="AW64"/>
  <c r="AT64"/>
  <c r="AW63"/>
  <c r="AT63"/>
  <c r="AW62"/>
  <c r="AT62"/>
  <c r="AV61"/>
  <c r="AW61" s="1"/>
  <c r="AU61"/>
  <c r="AU81" s="1"/>
  <c r="E14" i="103" s="1"/>
  <c r="AS61" i="104"/>
  <c r="AR61"/>
  <c r="AR81" s="1"/>
  <c r="AV54"/>
  <c r="AW54" s="1"/>
  <c r="AU54"/>
  <c r="AU87" s="1"/>
  <c r="AT54"/>
  <c r="AS54"/>
  <c r="AR54"/>
  <c r="AW51"/>
  <c r="AW50"/>
  <c r="AW49"/>
  <c r="AW48"/>
  <c r="AW47"/>
  <c r="AW46"/>
  <c r="AW45"/>
  <c r="AW44"/>
  <c r="AW43"/>
  <c r="AW42"/>
  <c r="AW41"/>
  <c r="AW40"/>
  <c r="AW39"/>
  <c r="AW38"/>
  <c r="AW37"/>
  <c r="AW36"/>
  <c r="AW35"/>
  <c r="AW34"/>
  <c r="AW33"/>
  <c r="AW32"/>
  <c r="AW31"/>
  <c r="AW30"/>
  <c r="AW29"/>
  <c r="AW28"/>
  <c r="AW27"/>
  <c r="AW26"/>
  <c r="AW25"/>
  <c r="AW24"/>
  <c r="AW23"/>
  <c r="AW22"/>
  <c r="AW57" s="1"/>
  <c r="AW21"/>
  <c r="A12"/>
  <c r="A10"/>
  <c r="A9"/>
  <c r="F82" i="103"/>
  <c r="E82"/>
  <c r="D82"/>
  <c r="F78"/>
  <c r="E78"/>
  <c r="D78"/>
  <c r="F67"/>
  <c r="E67"/>
  <c r="D67"/>
  <c r="F65"/>
  <c r="E65"/>
  <c r="D65"/>
  <c r="F64"/>
  <c r="E64"/>
  <c r="D64"/>
  <c r="D62" s="1"/>
  <c r="F61"/>
  <c r="E61"/>
  <c r="E69" s="1"/>
  <c r="E71" s="1"/>
  <c r="D61"/>
  <c r="D69" s="1"/>
  <c r="D71" s="1"/>
  <c r="F51"/>
  <c r="E51"/>
  <c r="D51"/>
  <c r="F49"/>
  <c r="F77" s="1"/>
  <c r="E49"/>
  <c r="E75" s="1"/>
  <c r="D49"/>
  <c r="D77" s="1"/>
  <c r="F48"/>
  <c r="F46" s="1"/>
  <c r="F56" s="1"/>
  <c r="F15" s="1"/>
  <c r="E48"/>
  <c r="E63" s="1"/>
  <c r="E62" s="1"/>
  <c r="D48"/>
  <c r="D46" s="1"/>
  <c r="D56" s="1"/>
  <c r="D15" s="1"/>
  <c r="F36"/>
  <c r="E36"/>
  <c r="D36"/>
  <c r="F22"/>
  <c r="E22"/>
  <c r="D22"/>
  <c r="F75" l="1"/>
  <c r="F63"/>
  <c r="F62" s="1"/>
  <c r="F69" s="1"/>
  <c r="F71" s="1"/>
  <c r="D14"/>
  <c r="AR87" i="104"/>
  <c r="AT87" s="1"/>
  <c r="AT81"/>
  <c r="AS87"/>
  <c r="BB96" i="107"/>
  <c r="AX96"/>
  <c r="AZ96" s="1"/>
  <c r="BC96" s="1"/>
  <c r="E80" i="103"/>
  <c r="E17"/>
  <c r="E73"/>
  <c r="E84" s="1"/>
  <c r="E86" s="1"/>
  <c r="D17"/>
  <c r="D80"/>
  <c r="F80"/>
  <c r="F17"/>
  <c r="I36" i="108"/>
  <c r="AJ20" i="105"/>
  <c r="E46" i="103"/>
  <c r="E56" s="1"/>
  <c r="E15" s="1"/>
  <c r="E11" s="1"/>
  <c r="E27" s="1"/>
  <c r="E29" s="1"/>
  <c r="E31" s="1"/>
  <c r="E41" s="1"/>
  <c r="D75"/>
  <c r="E77"/>
  <c r="AT61" i="104"/>
  <c r="AV81"/>
  <c r="AZ20" i="107"/>
  <c r="BC20" s="1"/>
  <c r="AU20" i="106"/>
  <c r="F14" i="103" l="1"/>
  <c r="AW81" i="104"/>
  <c r="AV87"/>
  <c r="AW87" s="1"/>
  <c r="D73" i="103"/>
  <c r="D84" s="1"/>
  <c r="D86" s="1"/>
  <c r="D11"/>
  <c r="D27" s="1"/>
  <c r="D29" s="1"/>
  <c r="D31" s="1"/>
  <c r="D41" s="1"/>
  <c r="AJ176" i="105"/>
  <c r="AL176" s="1"/>
  <c r="AO176" s="1"/>
  <c r="AL20"/>
  <c r="AO20" s="1"/>
  <c r="F73" i="103" l="1"/>
  <c r="F84" s="1"/>
  <c r="F86" s="1"/>
  <c r="F11"/>
  <c r="F27" s="1"/>
  <c r="F29" s="1"/>
  <c r="F31" s="1"/>
  <c r="F41" s="1"/>
  <c r="CI100" i="74" l="1"/>
  <c r="AE47" i="83" l="1"/>
  <c r="CI94" i="74"/>
  <c r="CG62"/>
  <c r="CI62"/>
  <c r="CG100"/>
  <c r="CG94"/>
  <c r="CG108" l="1"/>
  <c r="CG22"/>
  <c r="CG66" s="1"/>
  <c r="CG96" s="1"/>
  <c r="AM47" i="83" s="1"/>
  <c r="AP126" i="74"/>
  <c r="AP31"/>
  <c r="AP22"/>
  <c r="CI108"/>
  <c r="AR22"/>
  <c r="AR31" l="1"/>
  <c r="AR66" s="1"/>
  <c r="CI22"/>
  <c r="CI66" s="1"/>
  <c r="CI96" s="1"/>
  <c r="CI126"/>
  <c r="CG126"/>
  <c r="CG128" s="1"/>
  <c r="AP66"/>
  <c r="AP128" s="1"/>
  <c r="AR126"/>
  <c r="CI128" l="1"/>
  <c r="AR128"/>
</calcChain>
</file>

<file path=xl/sharedStrings.xml><?xml version="1.0" encoding="utf-8"?>
<sst xmlns="http://schemas.openxmlformats.org/spreadsheetml/2006/main" count="994" uniqueCount="572">
  <si>
    <t xml:space="preserve"> </t>
  </si>
  <si>
    <t>ACTIVO</t>
  </si>
  <si>
    <t>PASIVO</t>
  </si>
  <si>
    <t>ACTIVO CIRCULANTE</t>
  </si>
  <si>
    <t>PASIVO CIRCULANTE</t>
  </si>
  <si>
    <t>Servicios Personales</t>
  </si>
  <si>
    <t>TOTAL DE ACTIVOS CIRCULANTES</t>
  </si>
  <si>
    <t>ACTIVO NO CIRCULANTE</t>
  </si>
  <si>
    <t>Provisiones a Largo Plazo</t>
  </si>
  <si>
    <t>HACIENDA PÚBLICA / PATRIMONIO</t>
  </si>
  <si>
    <t>HACIENDA PÚBLICA / PATRIMONIO CONTRIBUIDO</t>
  </si>
  <si>
    <t>Aportaciones</t>
  </si>
  <si>
    <t>Donaciones de Capital</t>
  </si>
  <si>
    <t>HACIENDA PÚBLICA / PATRIMONIO GENERADO</t>
  </si>
  <si>
    <t>Rectificaciones de Resultados de Ejercicios Anteriores</t>
  </si>
  <si>
    <t>Reservas</t>
  </si>
  <si>
    <t>TOTAL DE ACTIVOS NO CIRCULANTES</t>
  </si>
  <si>
    <t>Participaciones</t>
  </si>
  <si>
    <t>Convenios</t>
  </si>
  <si>
    <t>Transferencias Internas y Asignaciones al Sector Público</t>
  </si>
  <si>
    <t>Transferencias al Resto del Sector Público</t>
  </si>
  <si>
    <t>Subsidios y Subvenciones</t>
  </si>
  <si>
    <t>Ayudas Sociales</t>
  </si>
  <si>
    <t>Pensiones y Jubilaciones</t>
  </si>
  <si>
    <t>Materiales y Suministros</t>
  </si>
  <si>
    <t>Servicios Generales</t>
  </si>
  <si>
    <t>Transferencias a la Seguridad Social</t>
  </si>
  <si>
    <t>Donativos</t>
  </si>
  <si>
    <t>Transferencias al Exterior</t>
  </si>
  <si>
    <t>CONCEPTO</t>
  </si>
  <si>
    <t>SALDO FINAL</t>
  </si>
  <si>
    <t>Efectivo y Equivalentes</t>
  </si>
  <si>
    <t>Derechos a Recibir Bienes o Servicios</t>
  </si>
  <si>
    <t>Inventarios</t>
  </si>
  <si>
    <t>Almacenes</t>
  </si>
  <si>
    <t>Estimación por Pérdida o Deterioro de Activos Circulantes</t>
  </si>
  <si>
    <t>Otros Activos Circulantes</t>
  </si>
  <si>
    <t>Derechos a Recibir Efectivo o Equivalentes a Largo Plazo</t>
  </si>
  <si>
    <t>Bienes Inmuebles, Infraestructura y Construcciones en Proceso</t>
  </si>
  <si>
    <t>Bienes Muebles</t>
  </si>
  <si>
    <t>Activos Intangibles</t>
  </si>
  <si>
    <t>Depreciación, Deterioro y Amortización Acumulada de Bienes</t>
  </si>
  <si>
    <t>Activos Diferidos</t>
  </si>
  <si>
    <t>Estimación por Pérdida o Deterioro de Activos No Circulantes</t>
  </si>
  <si>
    <t>Otros Activos No Circulantes</t>
  </si>
  <si>
    <t>DE</t>
  </si>
  <si>
    <t>Documentos por Pagar a Corto Plazo</t>
  </si>
  <si>
    <t>Otros Pasivos a Corto Plazo</t>
  </si>
  <si>
    <t>DEL</t>
  </si>
  <si>
    <t>AJUSTES</t>
  </si>
  <si>
    <t>PERIODO</t>
  </si>
  <si>
    <t>Cuentas por Pagar a Corto Plazo</t>
  </si>
  <si>
    <t>Porción a Corto Plazo de la Deuda Pública a Largo Plazo</t>
  </si>
  <si>
    <t>Títulos y Valores a Corto Plazo</t>
  </si>
  <si>
    <t>Pasivos Diferidos a Corto Plazo</t>
  </si>
  <si>
    <t>Deuda Pública a Largo Plazo</t>
  </si>
  <si>
    <t>Cuentas por Pagar a Largo Plazo</t>
  </si>
  <si>
    <t>TOTAL DE PASIVOS CIRCULANTES</t>
  </si>
  <si>
    <t>TOTAL DE PASIVOS NO CIRCULANTES</t>
  </si>
  <si>
    <t>Actualización de la Hacienda Pública/Patrimonio</t>
  </si>
  <si>
    <t>Resultado por Posición Monetaria</t>
  </si>
  <si>
    <t>TOTAL HACIENDA PÚBLICA/PATRIMONIO</t>
  </si>
  <si>
    <t>Derechos a Recibir Efectivo o Equivalentes</t>
  </si>
  <si>
    <t>Inversiones Financieras a Largo Plazo</t>
  </si>
  <si>
    <t>Intereses de la Deuda Pública</t>
  </si>
  <si>
    <t>Comisiones de la Deuda Pública</t>
  </si>
  <si>
    <t>Gastos de la Deuda Pública</t>
  </si>
  <si>
    <t>Costo por Coberturas</t>
  </si>
  <si>
    <t>Apoyos Financieros</t>
  </si>
  <si>
    <t>Revalúos</t>
  </si>
  <si>
    <t>Pasivos Diferidos a Largo Plazo</t>
  </si>
  <si>
    <t>Títulos y Valores</t>
  </si>
  <si>
    <t>Arrendamientos Financieros</t>
  </si>
  <si>
    <t>Resultados de Ejercicios Anteriores</t>
  </si>
  <si>
    <t>Resultados del Ejercicio (Ahorro / Desahorro)</t>
  </si>
  <si>
    <t>Resultado por Tenencia de Activos No Monetarios</t>
  </si>
  <si>
    <t>Participaciones y Aportaciones</t>
  </si>
  <si>
    <t>REDUCCIONES</t>
  </si>
  <si>
    <t>MODIFICADO</t>
  </si>
  <si>
    <t>DEVENGADO</t>
  </si>
  <si>
    <t>RECAUDADO</t>
  </si>
  <si>
    <t>APROBADO</t>
  </si>
  <si>
    <t>PAGADO</t>
  </si>
  <si>
    <t>Provisiones a Corto Plazo</t>
  </si>
  <si>
    <t>Documentos por Pagar a Largo Plazo</t>
  </si>
  <si>
    <t>Fond. y Bienes de Terc. en Gtía. y/o Admón. a Corto Plazo</t>
  </si>
  <si>
    <t>Fond. y Bienes de Terc. en Gtía. y/o Admón. a Largo Plazo</t>
  </si>
  <si>
    <t>DIFERENCIA</t>
  </si>
  <si>
    <t>SUBEJERCICIO</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</si>
  <si>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</si>
  <si>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</si>
  <si>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</si>
  <si>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</si>
  <si>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</si>
  <si>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</si>
  <si>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</si>
  <si>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Alimentos y Utensilios</t>
  </si>
  <si>
    <t>Materiales y Artículos de Construcción y de Reparación</t>
  </si>
  <si>
    <t>Productos Químicos, Farmacéuticos y de Laboratorio</t>
  </si>
  <si>
    <t>Combustibles, Lubricantes y Aditivos</t>
  </si>
  <si>
    <t>Materiales y Suministros Para Seguridad</t>
  </si>
  <si>
    <t>Herramientas, Refacciones y Accesorios Menores</t>
  </si>
  <si>
    <t>Servicios Básicos</t>
  </si>
  <si>
    <t>Servicios de Arrendamiento</t>
  </si>
  <si>
    <t>Servicios Financieros, Bancarios y Comerciales</t>
  </si>
  <si>
    <t>Servicios de Comunicación Social y Publicidad</t>
  </si>
  <si>
    <t>Servicios de Traslado y Viáticos</t>
  </si>
  <si>
    <t>Servicios Oficiales</t>
  </si>
  <si>
    <t>Otros Servicios Generales</t>
  </si>
  <si>
    <t>Transferencias a Fideicomisos, Mandatos y Otros Análogos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</si>
  <si>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</si>
  <si>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</si>
  <si>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</si>
  <si>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</si>
  <si>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</si>
  <si>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</si>
  <si>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</si>
  <si>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</si>
  <si>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</si>
  <si>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</si>
  <si>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</si>
  <si>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Acciones y Participaciones de Capital</t>
  </si>
  <si>
    <t>Compra de Títulos y Valores</t>
  </si>
  <si>
    <t>Concesión de Préstamos</t>
  </si>
  <si>
    <t>Inversiones en Fideicomisos, Mandatos y Otros Análogos</t>
  </si>
  <si>
    <t>Otras Inversiones Financieras</t>
  </si>
  <si>
    <t>Amortización de la Deuda Pública</t>
  </si>
  <si>
    <t>Legislación</t>
  </si>
  <si>
    <t>Justicia</t>
  </si>
  <si>
    <t>Coordinación de la Política de Gobierno</t>
  </si>
  <si>
    <t>Relaciones Exteriores</t>
  </si>
  <si>
    <t>Asuntos Financieros y Hacendarios</t>
  </si>
  <si>
    <t>Seguridad Nacional</t>
  </si>
  <si>
    <t>Asuntos de Orden Público y de Seguridad Interior</t>
  </si>
  <si>
    <t>Protección Ambiental</t>
  </si>
  <si>
    <t>Vivienda y Servicios a la Comunidad</t>
  </si>
  <si>
    <t>Salud</t>
  </si>
  <si>
    <t>Recreación, Cultura y Otras Manifestaciones Sociales</t>
  </si>
  <si>
    <t>Educación</t>
  </si>
  <si>
    <t>Protección Social</t>
  </si>
  <si>
    <t>Otros Asuntos Sociales</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</si>
  <si>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</si>
  <si>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</si>
  <si>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</si>
  <si>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</si>
  <si>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</si>
  <si>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</si>
  <si>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</si>
  <si>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</si>
  <si>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</si>
  <si>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Saneamiento del Sistema Financiero</t>
  </si>
  <si>
    <t>Adeudos de Ejercicios Fiscales Anteriores</t>
  </si>
  <si>
    <t>ESTIMADO</t>
  </si>
  <si>
    <t>INGRESO</t>
  </si>
  <si>
    <t>EGRESO</t>
  </si>
  <si>
    <t>TOTAL DEL ACTIVO</t>
  </si>
  <si>
    <t>PASIVO NO CIRCULANTE</t>
  </si>
  <si>
    <t>TOTAL DEL PASIVO</t>
  </si>
  <si>
    <t>EXCESO O INSUF. EN LA ACT. DE LA HDA. PÚB./PATRIM.</t>
  </si>
  <si>
    <t>TOTAL DEL PASIVO Y HACIENDA PÚBLICA/PATRIMONIO</t>
  </si>
  <si>
    <t xml:space="preserve">C O N C E P T O  </t>
  </si>
  <si>
    <t>31 DE DICIEMBRE</t>
  </si>
  <si>
    <t>Efectivo</t>
  </si>
  <si>
    <t>Servicios Personales por Pagar a Corto Plazo</t>
  </si>
  <si>
    <t>Bancos/Tesorería</t>
  </si>
  <si>
    <t>Proveedores por Pagar a Corto Plazo</t>
  </si>
  <si>
    <t>Bancos/Dependencias y Otros</t>
  </si>
  <si>
    <t>Contratistas por Obras Púb. por Pagar a Corto Plazo</t>
  </si>
  <si>
    <t>Inversiones Temporales (hasta tres meses)</t>
  </si>
  <si>
    <t>Participaciones y Aport. por Pagar a Corto Plazo</t>
  </si>
  <si>
    <t>Fondos con Afectación Específica</t>
  </si>
  <si>
    <t>Transf. Otorgadas por Pagar a Corto Plazo</t>
  </si>
  <si>
    <t>Depósitos de Fondos de Terceros en Gtía.  y/o Admón.</t>
  </si>
  <si>
    <t>Int., Com. y Otros Gtos. de la Deuda Púb. por Pag. a Cto. Plazo</t>
  </si>
  <si>
    <t>Otros Efectivos y Equivalentes</t>
  </si>
  <si>
    <t>Retenciones y Contribuciones por Pagar a Corto Plazo</t>
  </si>
  <si>
    <t>Dev. de la Ley de Ingresos por Pagar a Corto Plazo</t>
  </si>
  <si>
    <t>Otras Cuentas por Pagar a Corto Plazo</t>
  </si>
  <si>
    <t>Inversiones Financieras de Corto Plazo</t>
  </si>
  <si>
    <t>Cuentas por Cobrar a Corto Plazo</t>
  </si>
  <si>
    <t>Deudores Diversos por Cobrar a Corto Plazo</t>
  </si>
  <si>
    <t>Documentos Comerciales por Pagar a Corto Plazo</t>
  </si>
  <si>
    <t>Ingresos por Recuperar a Corto Plazo</t>
  </si>
  <si>
    <t>Doctos. con Contratistas por Obras Púb. por Pagar a Corto Plazo</t>
  </si>
  <si>
    <t>Deudores por Anticipos de la Tesorería a Corto Plazo</t>
  </si>
  <si>
    <t>Otros Documentos por Pagar a Corto Plazo</t>
  </si>
  <si>
    <t>Préstamos Otorgados a Corto Plazo</t>
  </si>
  <si>
    <t>Otros Derechos a Recibir Efectivo o Equiv. a Corto Plazo</t>
  </si>
  <si>
    <t>Porción a Corto Plazo de la Deuda Pública</t>
  </si>
  <si>
    <t>Porción a Corto Plazo de Arrendamiento Financiero</t>
  </si>
  <si>
    <t>Ant. a Prov. por Adq. de Bienes y Prest. de Serv. a Corto Plazo</t>
  </si>
  <si>
    <t>Ant. a Prov. por Adq. de Bienes Inm. y Muebles a Corto Plazo</t>
  </si>
  <si>
    <t>Ant. a Prov. por Adq. de Bienes Intangibles a Corto Plazo</t>
  </si>
  <si>
    <t>Ant. a Contratistas por Obras Públicas a Corto Plazo</t>
  </si>
  <si>
    <t>Otros Derechos a Recibir Bienes o Serv. a Corto Plazo</t>
  </si>
  <si>
    <t>Ingresos Cobrados por Adelantado a Corto Plazo</t>
  </si>
  <si>
    <t>Intereses Cobrados por Adelantado a Corto Plazo</t>
  </si>
  <si>
    <t>Otros Pasivos Diferidos a Corto Plazo</t>
  </si>
  <si>
    <t>Inventario de Mercancías para Venta</t>
  </si>
  <si>
    <t>Inventario de Mercancías Terminadas</t>
  </si>
  <si>
    <t>Inventario de Mercancías en Proceso de Elaboración</t>
  </si>
  <si>
    <t>Fondos en Garantía a Corto Plazo</t>
  </si>
  <si>
    <t>Inv. de Materias Primas, Materiales y Suministros para Producción</t>
  </si>
  <si>
    <t>Fondos en Administración a Corto Plazo</t>
  </si>
  <si>
    <t>Bienes en Tránsito</t>
  </si>
  <si>
    <t>Fondos Contingentes a Corto Plazo</t>
  </si>
  <si>
    <t>Fond. de Fideicom., Mandatos y Contratos Análogos a Corto Plazo</t>
  </si>
  <si>
    <t>Valores y Bienes en Garantía a Corto Plazo</t>
  </si>
  <si>
    <t>Est. para Ctas. Incobrables por Der. a Recibir Efect. o Equiv.</t>
  </si>
  <si>
    <t>Estimación por Deterioro de Inventarios</t>
  </si>
  <si>
    <t>Provisión para Demandas y Juicios a Corto Plazo</t>
  </si>
  <si>
    <t>Provisión para Contingencias a Corto Plazo</t>
  </si>
  <si>
    <t>Otras Provisiones a Corto Plazo</t>
  </si>
  <si>
    <t>Valores en Garantía</t>
  </si>
  <si>
    <t>Bienes en Garantía (excluye depósitos de fondos)</t>
  </si>
  <si>
    <t>Bienes Deriv. de Embargos, Decomisos, Aseg. y Dación en Pago</t>
  </si>
  <si>
    <t>Ingresos por Clasificar</t>
  </si>
  <si>
    <t>Adquisición con Fondos de Terceros</t>
  </si>
  <si>
    <t>Recaudación por Participar</t>
  </si>
  <si>
    <t>Otros Pasivos Circulantes</t>
  </si>
  <si>
    <t>Otros Fond. de Terceros en Garantía y/o Admón. a Corto Plazo</t>
  </si>
  <si>
    <t>SALDO AL</t>
  </si>
  <si>
    <t>REVALUACIONES</t>
  </si>
  <si>
    <t>PAGO DE</t>
  </si>
  <si>
    <t>PAGO DE COMISIONES</t>
  </si>
  <si>
    <t>DENOMINACIÓN DE LA DEUDA PÚBLICA</t>
  </si>
  <si>
    <t>DISPOSICIONES</t>
  </si>
  <si>
    <t>AMORTIZACIONES</t>
  </si>
  <si>
    <t>RECLASIFICACIONES</t>
  </si>
  <si>
    <t>INTERESES</t>
  </si>
  <si>
    <t>Y DEMÁS COSTOS</t>
  </si>
  <si>
    <t>Y OTROS PASIVOS</t>
  </si>
  <si>
    <t>DEL PERIODO</t>
  </si>
  <si>
    <t>Y OTROS</t>
  </si>
  <si>
    <t>ASOCIADOS DURANTE</t>
  </si>
  <si>
    <t>EL PERIODO</t>
  </si>
  <si>
    <t>Deuda Pública</t>
  </si>
  <si>
    <t>Corto Plazo</t>
  </si>
  <si>
    <t>Instituciones de Crédito</t>
  </si>
  <si>
    <t>Largo Plazo</t>
  </si>
  <si>
    <t>Otros Pasivos</t>
  </si>
  <si>
    <t>Deuda Contingente</t>
  </si>
  <si>
    <t>Deuda Contingente1</t>
  </si>
  <si>
    <t>Deuda Contingente2</t>
  </si>
  <si>
    <t>Valor de Instrumentos Bono Cupón Cero</t>
  </si>
  <si>
    <t>DENOMINACIÓN DE LAS</t>
  </si>
  <si>
    <t>FECHA DE INICIO</t>
  </si>
  <si>
    <t>MONTO PROMEDIO</t>
  </si>
  <si>
    <t>MONTO PAGADO</t>
  </si>
  <si>
    <t>SALDO PENDIENTE POR</t>
  </si>
  <si>
    <t>OBLIGACIONES</t>
  </si>
  <si>
    <t>FECHA</t>
  </si>
  <si>
    <t>MONTO DE LA</t>
  </si>
  <si>
    <t>MENSUAL DEL</t>
  </si>
  <si>
    <t>MENSUAL DEL PAGO</t>
  </si>
  <si>
    <t>DE LA INVERSIÓN</t>
  </si>
  <si>
    <t>PAGAR, DE LA INVERSIÓN</t>
  </si>
  <si>
    <t>DIFERENTES</t>
  </si>
  <si>
    <t>OPERACIÓN</t>
  </si>
  <si>
    <t>INVERSIÓN</t>
  </si>
  <si>
    <t>PLAZO PACTADO</t>
  </si>
  <si>
    <t>PAGO</t>
  </si>
  <si>
    <t>DE LA CONTRAPRESTACIÓN</t>
  </si>
  <si>
    <t>CONTRATO</t>
  </si>
  <si>
    <t>VENCIMIENTO</t>
  </si>
  <si>
    <t>PACTADO</t>
  </si>
  <si>
    <t>DE LA</t>
  </si>
  <si>
    <t>CORRESPONDIENTE</t>
  </si>
  <si>
    <t>FINANCIAMIENTO</t>
  </si>
  <si>
    <t>PROYECTO</t>
  </si>
  <si>
    <t>CONTRAPRESTACIÓN</t>
  </si>
  <si>
    <t>AL PAGO DE INVERSIÓN</t>
  </si>
  <si>
    <t xml:space="preserve">Asociaciones Público Privadas </t>
  </si>
  <si>
    <t>Asociaciones Público Privadas 1</t>
  </si>
  <si>
    <t>Asociaciones Público Privadas 2</t>
  </si>
  <si>
    <t>Asociaciones Público Privadas 3</t>
  </si>
  <si>
    <t>Asociaciones Público Privadas XX</t>
  </si>
  <si>
    <t>Otros Instrumentos</t>
  </si>
  <si>
    <t>Otro Instrumento 1</t>
  </si>
  <si>
    <t>Otro Instrumento 2</t>
  </si>
  <si>
    <t>Otro Instrumento 3</t>
  </si>
  <si>
    <t>Otro Instrumento XX</t>
  </si>
  <si>
    <t>Balance Presupuestario - LDF</t>
  </si>
  <si>
    <t>AMPLIACIONES/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</si>
  <si>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</si>
  <si>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</si>
  <si>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</si>
  <si>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</si>
  <si>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</si>
  <si>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</si>
  <si>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Federal Participable</t>
  </si>
  <si>
    <t>3.17% Sobre Extracción de Petróleo</t>
  </si>
  <si>
    <t>Gasolinas y Diesel</t>
  </si>
  <si>
    <t>Fondo del Impuesto Sobre la Renta</t>
  </si>
  <si>
    <t>Fondo de Estabilización de los Ingresos de las Entidades Federativas</t>
  </si>
  <si>
    <t>Tenencia o Uso de Vehículos</t>
  </si>
  <si>
    <t>Fondo de Compensación ISAN</t>
  </si>
  <si>
    <t>Impuesto sobre Automóviles Nuevos</t>
  </si>
  <si>
    <t>Fondo de Compensación de Repecos-Intermedios</t>
  </si>
  <si>
    <t>Otros Incentivos Económicos</t>
  </si>
  <si>
    <t>Otros Convenios y Subsidios</t>
  </si>
  <si>
    <t>Otros Ingresos de Libre Disposición</t>
  </si>
  <si>
    <t>Participaciones en Ingresos Locales</t>
  </si>
  <si>
    <t>Fond. de Aport. para la Nómina Educativa y Gasto Operativo</t>
  </si>
  <si>
    <t>Fond. de Aport. para los Servicios de Salud</t>
  </si>
  <si>
    <t>Fond. de Aport. para la Infraestructura Social</t>
  </si>
  <si>
    <t>Fond. de Aport. Múltiples</t>
  </si>
  <si>
    <t>Fond. de Aport. para la Educación Tecnológica y de Adultos</t>
  </si>
  <si>
    <t>Fond. de Aport. para la Seguridad Pública de los Estados y del D. F.</t>
  </si>
  <si>
    <t>Fond. de Aport. para el Fortalecimiento de las Entidades Federativas</t>
  </si>
  <si>
    <t>Convenios de Protección Social en Salud</t>
  </si>
  <si>
    <t>Convenios de Descentralización</t>
  </si>
  <si>
    <t>Convenios de Reasignación</t>
  </si>
  <si>
    <t>Fondos Distintos de Aportaciones</t>
  </si>
  <si>
    <t>Fondo Minero</t>
  </si>
  <si>
    <t>Otras Transferencias Federales Etiquetadas</t>
  </si>
  <si>
    <t>TOTAL DE INGRESOS</t>
  </si>
  <si>
    <t>Datos informativos</t>
  </si>
  <si>
    <t>Bienes Muebles, Inmuebles e Intangibles</t>
  </si>
  <si>
    <t>Inversión Pública</t>
  </si>
  <si>
    <t>Inversiones Financieras y Otras Provisiones</t>
  </si>
  <si>
    <t>Inversiones Para el Fomento de Actividades Productivas</t>
  </si>
  <si>
    <t>Adeudos de Ejercicios Fiscales Anteriores (ADEFAS)</t>
  </si>
  <si>
    <t>Formato6A</t>
  </si>
  <si>
    <t>GASTO NO ETIQUETADO</t>
  </si>
  <si>
    <t>Transacciones de la Deuda Publica / Costo Financiero de la Deuda</t>
  </si>
  <si>
    <t>GASTO ETIQUETADO</t>
  </si>
  <si>
    <t>Formato6C</t>
  </si>
  <si>
    <t>Formato6D</t>
  </si>
  <si>
    <t>INGRESOS DE LIBRE DISPOSICIÓN</t>
  </si>
  <si>
    <t>TRANSFERENCIAS FEDERALES ETIQUETADAS</t>
  </si>
  <si>
    <t>INGRESOS DERIVADOS DE FINANCIAMIENTO</t>
  </si>
  <si>
    <t>TOTAL DE LA DEUDA PÚB. Y OTROS PASIVOS</t>
  </si>
  <si>
    <t>TOTAL DE OBLIGACIONES DIF. DE FINANCIAMIENTO</t>
  </si>
  <si>
    <t>MONTO</t>
  </si>
  <si>
    <t>CONTRATADO</t>
  </si>
  <si>
    <t>PLAZO</t>
  </si>
  <si>
    <t>RELACIONADOS</t>
  </si>
  <si>
    <t>EFECTIVA</t>
  </si>
  <si>
    <t>ESTADO DE SITUACIÓN FINANCIERA DETALLADO - LDF</t>
  </si>
  <si>
    <t>Instrumentos Bono Cupón Cero1</t>
  </si>
  <si>
    <t>Instrumentos Bono Cupón Cero2</t>
  </si>
  <si>
    <t>Deuda Contingente XX</t>
  </si>
  <si>
    <t>Instrumentos Bono Cupón Cero XX</t>
  </si>
  <si>
    <t>OBLIGACIONES A CORTO PLAZO</t>
  </si>
  <si>
    <t>OBLIGACIONES A</t>
  </si>
  <si>
    <t>CORTO PLAZO</t>
  </si>
  <si>
    <t xml:space="preserve">TASA DE </t>
  </si>
  <si>
    <t>INTERÉS</t>
  </si>
  <si>
    <t xml:space="preserve">COMISIONES Y </t>
  </si>
  <si>
    <t>COSTOS</t>
  </si>
  <si>
    <t xml:space="preserve">TASA </t>
  </si>
  <si>
    <t xml:space="preserve">CRÉDITO 1 </t>
  </si>
  <si>
    <t>CRÉDITO 2</t>
  </si>
  <si>
    <t>CRÉDITO XX</t>
  </si>
  <si>
    <t>INFORME ANALÍTICO DE LA DEUDA PÚBLICA Y OTROS PASIVOS - LDF</t>
  </si>
  <si>
    <t>INFORME ANALÍTICO DE OBLIGACIONES DIFERENTES DE FINANCIAMIENTOS – LDF</t>
  </si>
  <si>
    <t>TOTAL DE INGRESOS DE LIBRE DISPOSICIÓN</t>
  </si>
  <si>
    <t>INGRESOS EXCEDENTES DE INGRESOS DE LIBRE DISPOSICIÓN</t>
  </si>
  <si>
    <t>TOTAL DE TRANSFERENCIAS FEDERALES ETIQUETADAS</t>
  </si>
  <si>
    <t>Fideicomiso de Desastres Naturales (Informativo)</t>
  </si>
  <si>
    <t>Formato6B</t>
  </si>
  <si>
    <t>Formato3</t>
  </si>
  <si>
    <t>Formato2</t>
  </si>
  <si>
    <t>Formato1</t>
  </si>
  <si>
    <t>METROBÚS</t>
  </si>
  <si>
    <t>(CIFRAS EN PESOS)</t>
  </si>
  <si>
    <t>DE 2018</t>
  </si>
  <si>
    <t>AL 31 DE DICIEMBRE DE 2018 Y AL 31 DE DICIEMBRE DE 2017</t>
  </si>
  <si>
    <t>AL 31</t>
  </si>
  <si>
    <t>DE DICIEMBRE</t>
  </si>
  <si>
    <t>10 PD MB METROBÚS</t>
  </si>
  <si>
    <t>Del 1 de enero al 31 de diciembre de 2018</t>
  </si>
  <si>
    <t>(CIFRAS A PESOS)</t>
  </si>
  <si>
    <t>Concepto</t>
  </si>
  <si>
    <t>Estimado/Aprobado</t>
  </si>
  <si>
    <t>Devengado</t>
  </si>
  <si>
    <t>Recaudado/Pagado</t>
  </si>
  <si>
    <t>A. Ingresos Totales (A = A1 + A2 + A3)</t>
  </si>
  <si>
    <t>A1. Ingresos de Libre Disposición</t>
  </si>
  <si>
    <t>A2. Transferencias Federales Etiquetadas</t>
  </si>
  <si>
    <t>A3. Financiamiento Neto</t>
  </si>
  <si>
    <t>B. Egresos Presupuestarios (B = B1 + B2)</t>
  </si>
  <si>
    <t>B1. Gasto No Etiquetado (sin incluir Amortización de la Deuda Pública)</t>
  </si>
  <si>
    <t>B2. Gasto Etiquetado (sin incluir Amortización de la Deuda Pública)</t>
  </si>
  <si>
    <t>C. Remanentes del Ejercicio Anterior (C = C1 + C2)</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</si>
  <si>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</si>
  <si>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</si>
  <si>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</si>
  <si>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</si>
  <si>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 II - C)</t>
  </si>
  <si>
    <t>Aprobado</t>
  </si>
  <si>
    <t>Pagado</t>
  </si>
  <si>
    <t>E. Intereses, Comisiones y Gastos de la Deuda (E = E1 + E2)</t>
  </si>
  <si>
    <t>E1. Intereses, Comisiones y Gastos de la Deuda con Gasto No Etiquetado</t>
  </si>
  <si>
    <t>E2. Intereses, Comisiones y Gastos de la Deuda con Gasto Etiquetado</t>
  </si>
  <si>
    <t>IV. Balance Primario (IV = III + E)</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</si>
  <si>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</si>
  <si>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</si>
  <si>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</si>
  <si>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</si>
  <si>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</si>
  <si>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</si>
  <si>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t>
  </si>
  <si>
    <t>A3.1 Financiamiento Neto con Fuente de Pago de Ingresos de Libre 
Disposición (A3.1 = F1 - G1)</t>
  </si>
  <si>
    <t>V. Balance Presupuestario de Recursos Disponibles (V = A1 + A3.1 - B1 + C1)</t>
  </si>
  <si>
    <t>VI. Balance Presupuestario de Recursos Disponibles sin Financiamiento
 Neto (VI = V - A3.1)</t>
  </si>
  <si>
    <t>A3.2 Financiamiento Neto con Fuente de Pago de Transferencias 
Federales Etiquetadas (A3.2 = F2 - G2)</t>
  </si>
  <si>
    <t>VII. Balance Presupuestario de Recursos Etiquetados (VII = A2 + A3.2 - B2 + C2)</t>
  </si>
  <si>
    <t>VIII. Balance Presupuestario de Recursos Etiquetados sin
 Financiamiento Neto (VIII = VII -A3.2)</t>
  </si>
  <si>
    <t>Formato 4</t>
  </si>
  <si>
    <t>ESTADO ANALÍTICO DE INGRESOS DETALLADO - LDF</t>
  </si>
  <si>
    <t>(CIFRAS PRELIMINARES A PESOS)</t>
  </si>
  <si>
    <t>IMPUESTOS</t>
  </si>
  <si>
    <t>CUOTAS Y APORTACIONES DE SEGURIDAD SOCIAL</t>
  </si>
  <si>
    <t>CONTRIBUCIONES DE MEJORAS</t>
  </si>
  <si>
    <t>DERECHOS</t>
  </si>
  <si>
    <t>PRODUCTOS</t>
  </si>
  <si>
    <t>APROVECHAMIENTOS</t>
  </si>
  <si>
    <t>INGRESOS POR VENTAS DE BIENES Y SERVICIOS</t>
  </si>
  <si>
    <t>PARTICIPACIONES</t>
  </si>
  <si>
    <t>INCENTIVOS DERIVADOS DE LA COLABORACIÓN FISCAL</t>
  </si>
  <si>
    <t>TRANSFERENCIAS</t>
  </si>
  <si>
    <t>CONVENIOS</t>
  </si>
  <si>
    <t>OTROS INGRESOS DE LIBRE DISPOSICIÓN</t>
  </si>
  <si>
    <t>Fond. de Aport. p/el Fort. de los Mpios. y de las Demarc. Territ. del D.F.</t>
  </si>
  <si>
    <t>Fondo para Entidades Fed. y Mpios. Productores de Hidrocarburos</t>
  </si>
  <si>
    <t>Transferencias, Subsidios ,Subvenciones, y Pensiones y Jub.</t>
  </si>
  <si>
    <t>Ingresos Derivados de Financiamiento</t>
  </si>
  <si>
    <t>Ing. Derivados de Financ. con Fuente de Pago de Ing. de Libre Disposición</t>
  </si>
  <si>
    <t>Ing. Derivados de Financ. con Fuente de Pago de Transf. Fed. Etiquetadas</t>
  </si>
  <si>
    <t>Ingresos Derivados de Financimiento</t>
  </si>
  <si>
    <t>Formato 5</t>
  </si>
  <si>
    <t>ESTADO ANALÍTICO DEL EJERCICIO DEL PRESUPUESTO DE EGRESOS DETALLADO - LDF</t>
  </si>
  <si>
    <t>(CLASIFICACIÓN POR OBJETO DEL GASTO)</t>
  </si>
  <si>
    <t>Materiales de Admón., Emisión de Doc. y Art. Oficiales</t>
  </si>
  <si>
    <t>Materias Primas y Mat. de Prod. y Comercialización</t>
  </si>
  <si>
    <t>Vestuario, Blancos, Prendas de Protección y Art. Dep.</t>
  </si>
  <si>
    <t>Servicios Prof., Científicos, Téc. y Otros Servicios</t>
  </si>
  <si>
    <t>Servicios de Inst., Reparación, Mantto. y Conservación</t>
  </si>
  <si>
    <t>Transf., Asig., Subsidios y Otras Ayudas</t>
  </si>
  <si>
    <t>Provisiones para Contingencias y Otras Erogaciones Esp.</t>
  </si>
  <si>
    <t>TOTAL DE EGRESOS</t>
  </si>
  <si>
    <t>CLASIFICACIÓN ADMINISTRATIVA</t>
  </si>
  <si>
    <t>ENT. PARAEST. Y FIDEICOM. NO EMP. Y NO FINANC.</t>
  </si>
  <si>
    <t>INSTITUCIONES PÚBLICAS DE LA SEG. SOCIAL</t>
  </si>
  <si>
    <t>ENT. PARAEST. EMP. NO FINANC. CON PART. EST. MAY.</t>
  </si>
  <si>
    <t>CLASIFICACIÓN FUNCIONAL (FINALIDAD Y FUNCIÓN)</t>
  </si>
  <si>
    <t>GOBIERNO</t>
  </si>
  <si>
    <t>DESARROLLO SOCIAL</t>
  </si>
  <si>
    <t>DESARROLLO ECONÓMICO</t>
  </si>
  <si>
    <t>OTRAS NO CLASIFICADAS EN FUNCIONES ANTERIORES</t>
  </si>
  <si>
    <t>Transf., Particip. y Aportaciones Entre Diferentes Niveles y Órdenes de Gobierno</t>
  </si>
  <si>
    <t>CLASIFICACIÓN DE SERVICIOS PERSONALES POR CATEGORÍA</t>
  </si>
  <si>
    <t>Egresos</t>
  </si>
  <si>
    <t>Subejercicio</t>
  </si>
  <si>
    <t>AMPLIACIONES/
REDUCCIONES</t>
  </si>
  <si>
    <t>I. GASTO NO ETIQUETADO</t>
  </si>
  <si>
    <t>A. Personal Administrativo y de Servicio Público</t>
  </si>
  <si>
    <t>B. Magisterio</t>
  </si>
  <si>
    <t>C. Servicios de Salud</t>
  </si>
  <si>
    <t>c1) Personal Administrativo</t>
  </si>
  <si>
    <t>c2) Personal Médico, Paramédico y Afín</t>
  </si>
  <si>
    <t>D. Seguridad Pública</t>
  </si>
  <si>
    <t>E. Gastos Asociados a la Implementación de Nuevas Leyes Federales o Reformas de las Mismas</t>
  </si>
  <si>
    <t>e1) Nombre del Programa o Ley 1</t>
  </si>
  <si>
    <t>e2) Nombre del Programa o Ley 2</t>
  </si>
  <si>
    <t>F Sentencias Laborales Definitivas</t>
  </si>
  <si>
    <t>II. GASTO ETIQUETADO</t>
  </si>
  <si>
    <t>Total del Gasto en Servicios Personales</t>
  </si>
  <si>
    <t>Guía de Cumplimiento de la Ley de Disciplina Financiera de las Entidades Federativas y Municipios</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</si>
  <si>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</si>
  <si>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</si>
  <si>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</si>
  <si>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</si>
  <si>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</si>
  <si>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</si>
  <si>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</si>
  <si>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</si>
  <si>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</si>
  <si>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</si>
  <si>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</si>
  <si>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</si>
  <si>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</si>
  <si>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</si>
  <si>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</si>
  <si>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</si>
  <si>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</si>
  <si>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</si>
  <si>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</si>
  <si>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</si>
  <si>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Ley de Ingresos y Presupuesto de Egresos</t>
  </si>
  <si>
    <t>c.</t>
  </si>
  <si>
    <t>Ejercido</t>
  </si>
  <si>
    <t>Cuenta Pública / Formato4_LDF LDF</t>
  </si>
  <si>
    <t>Balance Presupuestario de Recursos Disponibles Sostenible (k)</t>
  </si>
  <si>
    <t>Financiamiento Neto dentro del Techo de Financiamiento Neto (l)</t>
  </si>
  <si>
    <t xml:space="preserve">Iniciativa de Ley de Ingresos </t>
  </si>
  <si>
    <t>N.A.</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</si>
  <si>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</si>
  <si>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</si>
  <si>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</si>
  <si>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</si>
  <si>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</si>
  <si>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</si>
  <si>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</si>
  <si>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</si>
  <si>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</si>
  <si>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</si>
  <si>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</si>
  <si>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</si>
  <si>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</si>
  <si>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</si>
  <si>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</si>
  <si>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</si>
  <si>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</si>
  <si>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</si>
  <si>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</si>
  <si>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</si>
  <si>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</si>
  <si>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</si>
  <si>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</si>
  <si>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</si>
  <si>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</si>
  <si>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</si>
  <si>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</si>
  <si>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</si>
  <si>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</si>
  <si>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</si>
  <si>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Millones de 
Pasajeros</t>
  </si>
  <si>
    <t>Art. 5 y 18 de la LDF</t>
  </si>
  <si>
    <t>Planear, administrar y mantener un control eficiente del Sistema de Corredores de Transporte Público de Pasajeros de la Ciudad de México Metrobús.</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</si>
  <si>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</si>
  <si>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</si>
  <si>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</si>
  <si>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</si>
  <si>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</si>
  <si>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</si>
  <si>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</si>
  <si>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</si>
  <si>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</si>
  <si>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</si>
  <si>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</si>
  <si>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</si>
  <si>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</si>
  <si>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</si>
  <si>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</si>
  <si>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</si>
  <si>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</si>
  <si>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</si>
  <si>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</si>
  <si>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</si>
  <si>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</si>
  <si>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</si>
  <si>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</si>
  <si>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</si>
  <si>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</si>
  <si>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</si>
  <si>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</si>
  <si>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</si>
  <si>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</si>
  <si>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</si>
  <si>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</si>
  <si>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</si>
  <si>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</si>
  <si>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</si>
  <si>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</si>
  <si>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INDICADORES DE DEUDA PÚBLICA</t>
  </si>
  <si>
    <t>Obligaciones a Corto Plazo</t>
  </si>
  <si>
    <t>Límite de Obligaciones a Corto Plazo (mm)</t>
  </si>
  <si>
    <t>Art. 30 frac. I de la LDF</t>
  </si>
  <si>
    <t>Obligaciones a Corto Plazo (nn)</t>
  </si>
</sst>
</file>

<file path=xl/styles.xml><?xml version="1.0" encoding="utf-8"?>
<styleSheet xmlns="http://schemas.openxmlformats.org/spreadsheetml/2006/main">
  <numFmts count="11">
    <numFmt numFmtId="44" formatCode="_-&quot;$&quot;* #,##0.00_-;\-&quot;$&quot;* #,##0.00_-;_-&quot;$&quot;* &quot;-&quot;??_-;_-@_-"/>
    <numFmt numFmtId="43" formatCode="_-* #,##0.00_-;\-* #,##0.00_-;_-* &quot;-&quot;??_-;_-@_-"/>
    <numFmt numFmtId="164" formatCode="#,##0[$€];[Red]\-#,##0[$€]"/>
    <numFmt numFmtId="165" formatCode="dd/mm/yy;@"/>
    <numFmt numFmtId="166" formatCode="#,##0.0_);[Black]\(#,##0.0\)"/>
    <numFmt numFmtId="167" formatCode="#,##0.0"/>
    <numFmt numFmtId="169" formatCode="_-* #,##0_-;\-* #,##0_-;_-* &quot;-&quot;??_-;_-@_-"/>
    <numFmt numFmtId="170" formatCode="#,##0.00_);[Black]\(#,##0.00\)"/>
    <numFmt numFmtId="171" formatCode="#,##0_);[Black]\(#,##0\)"/>
    <numFmt numFmtId="172" formatCode="_-* #,##0.00\ _P_t_s_-;\-* #,##0.00\ _P_t_s_-;_-* &quot;-&quot;??\ _P_t_s_-;_-@_-"/>
    <numFmt numFmtId="173" formatCode="#,##0.0_ ;[Red]\-#,##0.0\ "/>
  </numFmts>
  <fonts count="76">
    <font>
      <sz val="11"/>
      <color theme="1"/>
      <name val="Calibri"/>
      <family val="2"/>
      <scheme val="minor"/>
    </font>
    <font>
      <sz val="11"/>
      <color theme="1"/>
      <name val="Calibri"/>
      <family val="2"/>
      <scheme val="minor"/>
    </font>
    <font>
      <sz val="5"/>
      <color theme="1"/>
      <name val="Palatino Linotype"/>
      <family val="1"/>
    </font>
    <font>
      <sz val="7"/>
      <color theme="1"/>
      <name val="Palatino Linotype"/>
      <family val="1"/>
    </font>
    <font>
      <sz val="8"/>
      <color theme="1"/>
      <name val="Palatino Linotype"/>
      <family val="1"/>
    </font>
    <font>
      <sz val="10"/>
      <name val="Arial"/>
      <family val="2"/>
    </font>
    <font>
      <sz val="10"/>
      <name val="MS Sans Serif"/>
      <family val="2"/>
    </font>
    <font>
      <sz val="8"/>
      <name val="Palatino Linotype"/>
      <family val="1"/>
    </font>
    <font>
      <sz val="7"/>
      <name val="Palatino Linotype"/>
      <family val="1"/>
    </font>
    <font>
      <b/>
      <sz val="7"/>
      <color indexed="18"/>
      <name val="Palatino Linotype"/>
      <family val="1"/>
    </font>
    <font>
      <sz val="6"/>
      <name val="Palatino Linotype"/>
      <family val="1"/>
    </font>
    <font>
      <sz val="6"/>
      <color theme="1"/>
      <name val="Palatino Linotype"/>
      <family val="1"/>
    </font>
    <font>
      <sz val="5"/>
      <color theme="1"/>
      <name val="Gotham Rounded Book"/>
      <family val="3"/>
    </font>
    <font>
      <sz val="8"/>
      <color theme="1"/>
      <name val="Gotham Rounded Book"/>
      <family val="3"/>
    </font>
    <font>
      <b/>
      <sz val="8"/>
      <color theme="1"/>
      <name val="Gotham Rounded Book"/>
      <family val="3"/>
    </font>
    <font>
      <sz val="7"/>
      <color theme="1"/>
      <name val="Gotham Rounded Book"/>
      <family val="3"/>
    </font>
    <font>
      <b/>
      <sz val="6"/>
      <color theme="1"/>
      <name val="Gotham Rounded Book"/>
      <family val="3"/>
    </font>
    <font>
      <b/>
      <u/>
      <sz val="5"/>
      <color theme="1"/>
      <name val="Gotham Rounded Book"/>
      <family val="3"/>
    </font>
    <font>
      <b/>
      <sz val="5"/>
      <color theme="1"/>
      <name val="Gotham Rounded Book"/>
      <family val="3"/>
    </font>
    <font>
      <b/>
      <sz val="5"/>
      <name val="Gotham Rounded Book"/>
      <family val="3"/>
    </font>
    <font>
      <sz val="7"/>
      <name val="Gotham Rounded Book"/>
      <family val="3"/>
    </font>
    <font>
      <b/>
      <sz val="7"/>
      <name val="Gotham Rounded Book"/>
      <family val="3"/>
    </font>
    <font>
      <sz val="6"/>
      <name val="Gotham Rounded Book"/>
      <family val="3"/>
    </font>
    <font>
      <b/>
      <sz val="6"/>
      <name val="Gotham Rounded Book"/>
      <family val="3"/>
    </font>
    <font>
      <b/>
      <sz val="5.5"/>
      <name val="Gotham Rounded Book"/>
      <family val="3"/>
    </font>
    <font>
      <sz val="8"/>
      <name val="Gotham Rounded Book"/>
      <family val="3"/>
    </font>
    <font>
      <b/>
      <sz val="8"/>
      <name val="Gotham Rounded Book"/>
      <family val="3"/>
    </font>
    <font>
      <sz val="6"/>
      <color theme="1"/>
      <name val="Gotham Rounded Book"/>
      <family val="3"/>
    </font>
    <font>
      <sz val="5.5"/>
      <color theme="1"/>
      <name val="Gotham Rounded Book"/>
      <family val="3"/>
    </font>
    <font>
      <sz val="5"/>
      <name val="Gotham Rounded Book"/>
      <family val="3"/>
    </font>
    <font>
      <b/>
      <u/>
      <sz val="5"/>
      <name val="Gotham Rounded Book"/>
      <family val="3"/>
    </font>
    <font>
      <b/>
      <sz val="6"/>
      <color theme="1"/>
      <name val="Century Gothic"/>
      <family val="2"/>
    </font>
    <font>
      <b/>
      <vertAlign val="superscript"/>
      <sz val="5.5"/>
      <color theme="1"/>
      <name val="Gotham Rounded Book"/>
      <family val="3"/>
    </font>
    <font>
      <sz val="4"/>
      <name val="Gotham Rounded Book"/>
      <family val="3"/>
    </font>
    <font>
      <sz val="10"/>
      <color rgb="FF000000"/>
      <name val="Times New Roman"/>
      <family val="1"/>
    </font>
    <font>
      <b/>
      <sz val="4.5"/>
      <color theme="1"/>
      <name val="Gotham Rounded Book"/>
      <family val="3"/>
    </font>
    <font>
      <sz val="4.5"/>
      <color theme="1"/>
      <name val="Gotham Rounded Book"/>
      <family val="3"/>
    </font>
    <font>
      <b/>
      <sz val="4.5"/>
      <name val="Gotham Rounded Book"/>
      <family val="3"/>
    </font>
    <font>
      <u/>
      <sz val="5"/>
      <color theme="1"/>
      <name val="Gotham Rounded Book"/>
      <family val="3"/>
    </font>
    <font>
      <u/>
      <sz val="5"/>
      <name val="Gotham Rounded Book"/>
      <family val="3"/>
    </font>
    <font>
      <sz val="4.5"/>
      <name val="Gotham Rounded Book"/>
      <family val="3"/>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Gotham Rounded Book"/>
      <family val="3"/>
    </font>
    <font>
      <b/>
      <sz val="10"/>
      <color theme="1"/>
      <name val="Gotham Rounded Book"/>
      <family val="3"/>
    </font>
    <font>
      <sz val="7"/>
      <color rgb="FF000000"/>
      <name val="Gotham Rounded Book"/>
      <family val="3"/>
    </font>
    <font>
      <sz val="5"/>
      <color rgb="FF000000"/>
      <name val="Gotham Rounded Book"/>
      <family val="3"/>
    </font>
    <font>
      <sz val="8"/>
      <color rgb="FF000000"/>
      <name val="Palatino Linotype"/>
      <family val="1"/>
    </font>
    <font>
      <b/>
      <sz val="7"/>
      <color rgb="FF000080"/>
      <name val="Palatino Linotype"/>
      <family val="1"/>
    </font>
    <font>
      <b/>
      <sz val="4"/>
      <name val="Gotham Rounded Book"/>
      <family val="3"/>
    </font>
    <font>
      <sz val="8"/>
      <color rgb="FF000000"/>
      <name val="Gotham Rounded Book"/>
      <family val="3"/>
    </font>
    <font>
      <b/>
      <sz val="5"/>
      <name val="Gotham Rounded Book"/>
    </font>
    <font>
      <b/>
      <sz val="5"/>
      <color rgb="FF000000"/>
      <name val="Gotham Rounded Book"/>
      <family val="3"/>
    </font>
    <font>
      <b/>
      <sz val="9"/>
      <name val="Gotham Rounded Book"/>
      <family val="3"/>
    </font>
    <font>
      <sz val="9"/>
      <name val="Gotham Rounded Book"/>
      <family val="3"/>
    </font>
    <font>
      <sz val="10"/>
      <name val="Gotham Rounded Book"/>
      <family val="3"/>
    </font>
    <font>
      <sz val="11"/>
      <color theme="1"/>
      <name val="Gotham Rounded Book"/>
      <family val="3"/>
    </font>
    <font>
      <i/>
      <sz val="8"/>
      <color theme="1"/>
      <name val="Gotham Rounded Book"/>
      <family val="3"/>
    </font>
    <font>
      <sz val="11"/>
      <color indexed="8"/>
      <name val="Calibri"/>
      <family val="2"/>
    </font>
    <font>
      <sz val="12"/>
      <name val="Lucida Sans"/>
      <family val="2"/>
    </font>
    <font>
      <sz val="12"/>
      <name val="Arial"/>
      <family val="2"/>
    </font>
  </fonts>
  <fills count="41">
    <fill>
      <patternFill patternType="none"/>
    </fill>
    <fill>
      <patternFill patternType="gray125"/>
    </fill>
    <fill>
      <patternFill patternType="solid">
        <fgColor theme="0"/>
        <bgColor indexed="64"/>
      </patternFill>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D2D3D5"/>
        <bgColor rgb="FF000000"/>
      </patternFill>
    </fill>
    <fill>
      <patternFill patternType="solid">
        <fgColor rgb="FFA6A6A6"/>
        <bgColor indexed="64"/>
      </patternFill>
    </fill>
    <fill>
      <patternFill patternType="solid">
        <fgColor rgb="FFD9D9D9"/>
        <bgColor indexed="64"/>
      </patternFill>
    </fill>
    <fill>
      <patternFill patternType="solid">
        <fgColor rgb="FFF2F2F2"/>
        <bgColor indexed="64"/>
      </patternFill>
    </fill>
    <fill>
      <patternFill patternType="solid">
        <fgColor indexed="26"/>
      </patternFill>
    </fill>
  </fills>
  <borders count="44">
    <border>
      <left/>
      <right/>
      <top/>
      <bottom/>
      <diagonal/>
    </border>
    <border>
      <left/>
      <right/>
      <top/>
      <bottom style="thin">
        <color indexed="64"/>
      </bottom>
      <diagonal/>
    </border>
    <border>
      <left/>
      <right/>
      <top style="thin">
        <color indexed="64"/>
      </top>
      <bottom/>
      <diagonal/>
    </border>
    <border>
      <left/>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6">
    <xf numFmtId="0" fontId="0" fillId="0" borderId="0"/>
    <xf numFmtId="43" fontId="1"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6" fillId="0" borderId="0"/>
    <xf numFmtId="0" fontId="6" fillId="0" borderId="0"/>
    <xf numFmtId="0" fontId="5" fillId="0" borderId="0"/>
    <xf numFmtId="43" fontId="5"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34" fillId="0" borderId="0"/>
    <xf numFmtId="0" fontId="41" fillId="0" borderId="0"/>
    <xf numFmtId="0" fontId="5" fillId="0" borderId="0"/>
    <xf numFmtId="0" fontId="1" fillId="0" borderId="0"/>
    <xf numFmtId="43" fontId="1" fillId="0" borderId="0" applyFont="0" applyFill="0" applyBorder="0" applyAlignment="0" applyProtection="0"/>
    <xf numFmtId="0" fontId="5"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7" fillId="14"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7" fillId="34" borderId="0" applyNumberFormat="0" applyBorder="0" applyAlignment="0" applyProtection="0"/>
    <xf numFmtId="0" fontId="46" fillId="4" borderId="0" applyNumberFormat="0" applyBorder="0" applyAlignment="0" applyProtection="0"/>
    <xf numFmtId="0" fontId="51" fillId="8" borderId="7" applyNumberFormat="0" applyAlignment="0" applyProtection="0"/>
    <xf numFmtId="0" fontId="53" fillId="9" borderId="10" applyNumberFormat="0" applyAlignment="0" applyProtection="0"/>
    <xf numFmtId="0" fontId="52" fillId="0" borderId="9" applyNumberFormat="0" applyFill="0" applyAlignment="0" applyProtection="0"/>
    <xf numFmtId="0" fontId="45" fillId="0" borderId="0" applyNumberFormat="0" applyFill="0" applyBorder="0" applyAlignment="0" applyProtection="0"/>
    <xf numFmtId="0" fontId="57" fillId="11" borderId="0" applyNumberFormat="0" applyBorder="0" applyAlignment="0" applyProtection="0"/>
    <xf numFmtId="0" fontId="57" fillId="15" borderId="0" applyNumberFormat="0" applyBorder="0" applyAlignment="0" applyProtection="0"/>
    <xf numFmtId="0" fontId="57" fillId="19" borderId="0" applyNumberFormat="0" applyBorder="0" applyAlignment="0" applyProtection="0"/>
    <xf numFmtId="0" fontId="57" fillId="23" borderId="0" applyNumberFormat="0" applyBorder="0" applyAlignment="0" applyProtection="0"/>
    <xf numFmtId="0" fontId="57" fillId="27" borderId="0" applyNumberFormat="0" applyBorder="0" applyAlignment="0" applyProtection="0"/>
    <xf numFmtId="0" fontId="57" fillId="31" borderId="0" applyNumberFormat="0" applyBorder="0" applyAlignment="0" applyProtection="0"/>
    <xf numFmtId="0" fontId="49" fillId="7" borderId="7" applyNumberFormat="0" applyAlignment="0" applyProtection="0"/>
    <xf numFmtId="0" fontId="73" fillId="0" borderId="0"/>
    <xf numFmtId="0" fontId="47" fillId="5" borderId="0" applyNumberFormat="0" applyBorder="0" applyAlignment="0" applyProtection="0"/>
    <xf numFmtId="43" fontId="73"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5" fillId="0" borderId="0" applyFont="0" applyFill="0" applyBorder="0" applyAlignment="0" applyProtection="0"/>
    <xf numFmtId="44" fontId="74" fillId="0" borderId="0" applyFont="0" applyFill="0" applyBorder="0" applyAlignment="0" applyProtection="0"/>
    <xf numFmtId="0" fontId="48" fillId="6" borderId="0" applyNumberFormat="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73" fillId="0" borderId="0"/>
    <xf numFmtId="0" fontId="1" fillId="0" borderId="0"/>
    <xf numFmtId="0" fontId="5" fillId="0" borderId="0"/>
    <xf numFmtId="0" fontId="5" fillId="0" borderId="0"/>
    <xf numFmtId="0" fontId="75" fillId="0" borderId="0"/>
    <xf numFmtId="0" fontId="5" fillId="0" borderId="0"/>
    <xf numFmtId="0" fontId="1" fillId="10" borderId="11" applyNumberFormat="0" applyFont="0" applyAlignment="0" applyProtection="0"/>
    <xf numFmtId="0" fontId="73" fillId="40" borderId="11" applyNumberFormat="0" applyFont="0" applyAlignment="0" applyProtection="0"/>
    <xf numFmtId="9" fontId="73" fillId="0" borderId="0" applyFont="0" applyFill="0" applyBorder="0" applyAlignment="0" applyProtection="0"/>
    <xf numFmtId="9" fontId="73" fillId="0" borderId="0" applyFont="0" applyFill="0" applyBorder="0" applyAlignment="0" applyProtection="0"/>
    <xf numFmtId="0" fontId="50" fillId="8" borderId="8"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2" fillId="0" borderId="0" applyNumberFormat="0" applyFill="0" applyBorder="0" applyAlignment="0" applyProtection="0"/>
    <xf numFmtId="0" fontId="56" fillId="0" borderId="12" applyNumberFormat="0" applyFill="0" applyAlignment="0" applyProtection="0"/>
  </cellStyleXfs>
  <cellXfs count="525">
    <xf numFmtId="0" fontId="0" fillId="0" borderId="0" xfId="0"/>
    <xf numFmtId="0" fontId="7" fillId="0" borderId="0" xfId="2" applyFont="1" applyAlignment="1">
      <alignment vertical="center"/>
    </xf>
    <xf numFmtId="0" fontId="10" fillId="0" borderId="0" xfId="2" applyFont="1" applyAlignment="1">
      <alignment vertical="center"/>
    </xf>
    <xf numFmtId="0" fontId="20" fillId="0" borderId="0" xfId="2" applyFont="1" applyAlignment="1">
      <alignment vertical="center"/>
    </xf>
    <xf numFmtId="0" fontId="20" fillId="0" borderId="0" xfId="2" applyFont="1" applyAlignment="1">
      <alignment horizontal="centerContinuous" vertical="center"/>
    </xf>
    <xf numFmtId="0" fontId="25" fillId="0" borderId="0" xfId="2" applyFont="1" applyAlignment="1">
      <alignment vertical="center"/>
    </xf>
    <xf numFmtId="0" fontId="21" fillId="0" borderId="0" xfId="2" applyFont="1" applyAlignment="1">
      <alignment horizontal="centerContinuous" vertical="center"/>
    </xf>
    <xf numFmtId="0" fontId="29" fillId="0" borderId="0" xfId="2" applyFont="1" applyBorder="1" applyAlignment="1">
      <alignment vertical="center"/>
    </xf>
    <xf numFmtId="0" fontId="29" fillId="0" borderId="0" xfId="2" applyFont="1" applyAlignment="1">
      <alignment vertical="center"/>
    </xf>
    <xf numFmtId="0" fontId="19" fillId="0" borderId="0" xfId="2" applyFont="1" applyBorder="1" applyAlignment="1">
      <alignment vertical="center"/>
    </xf>
    <xf numFmtId="0" fontId="29" fillId="0" borderId="0" xfId="2" applyFont="1" applyFill="1" applyBorder="1" applyAlignment="1">
      <alignment vertical="center"/>
    </xf>
    <xf numFmtId="166" fontId="29" fillId="0" borderId="0" xfId="2" applyNumberFormat="1" applyFont="1" applyFill="1" applyBorder="1" applyAlignment="1">
      <alignment vertical="center"/>
    </xf>
    <xf numFmtId="0" fontId="29" fillId="0" borderId="0" xfId="2" applyFont="1" applyFill="1" applyAlignment="1">
      <alignment vertical="center"/>
    </xf>
    <xf numFmtId="0" fontId="18" fillId="0" borderId="0" xfId="0" applyFont="1" applyFill="1" applyAlignment="1">
      <alignment horizontal="right"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3" fillId="0" borderId="0" xfId="0" applyFont="1" applyFill="1" applyBorder="1" applyAlignment="1" applyProtection="1">
      <alignment horizontal="right" vertical="center"/>
      <protection locked="0"/>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27" fillId="0" borderId="0" xfId="0" applyFont="1" applyFill="1" applyAlignment="1" applyProtection="1">
      <alignment vertical="center"/>
      <protection locked="0"/>
    </xf>
    <xf numFmtId="0" fontId="12" fillId="0" borderId="0" xfId="0" applyFont="1" applyFill="1" applyBorder="1" applyAlignment="1" applyProtection="1">
      <alignment horizontal="left" vertical="center"/>
      <protection locked="0"/>
    </xf>
    <xf numFmtId="0" fontId="19" fillId="0" borderId="0" xfId="2" applyFont="1" applyFill="1" applyBorder="1" applyAlignment="1" applyProtection="1">
      <alignment horizontal="centerContinuous" vertical="center"/>
      <protection locked="0"/>
    </xf>
    <xf numFmtId="0" fontId="12" fillId="0" borderId="0" xfId="0" applyFont="1" applyFill="1" applyBorder="1" applyAlignment="1" applyProtection="1">
      <alignment horizontal="centerContinuous" vertical="center"/>
      <protection locked="0"/>
    </xf>
    <xf numFmtId="0" fontId="33" fillId="0" borderId="0" xfId="2" applyFont="1" applyFill="1" applyBorder="1" applyAlignment="1" applyProtection="1">
      <alignment horizontal="centerContinuous" vertical="center"/>
      <protection locked="0"/>
    </xf>
    <xf numFmtId="0" fontId="12" fillId="0" borderId="0" xfId="0" applyFont="1" applyFill="1" applyAlignment="1" applyProtection="1">
      <alignment horizontal="centerContinuous" vertical="center"/>
      <protection locked="0"/>
    </xf>
    <xf numFmtId="0" fontId="18" fillId="0" borderId="0" xfId="0" applyFont="1" applyFill="1" applyBorder="1" applyAlignment="1" applyProtection="1">
      <alignment horizontal="left" vertical="center"/>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horizontal="right" vertical="center"/>
      <protection locked="0"/>
    </xf>
    <xf numFmtId="0" fontId="12"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protection locked="0"/>
    </xf>
    <xf numFmtId="0" fontId="29"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166" fontId="29" fillId="0" borderId="0" xfId="0" applyNumberFormat="1" applyFont="1" applyFill="1" applyBorder="1" applyAlignment="1" applyProtection="1">
      <alignment horizontal="right" vertical="center"/>
      <protection locked="0"/>
    </xf>
    <xf numFmtId="166" fontId="19" fillId="0" borderId="0" xfId="0" applyNumberFormat="1" applyFont="1" applyFill="1" applyBorder="1" applyAlignment="1" applyProtection="1">
      <alignment horizontal="right" vertical="center"/>
      <protection locked="0"/>
    </xf>
    <xf numFmtId="0" fontId="12" fillId="0" borderId="1" xfId="0" applyFont="1" applyFill="1" applyBorder="1" applyAlignment="1" applyProtection="1">
      <alignment horizontal="left" vertical="center"/>
      <protection locked="0"/>
    </xf>
    <xf numFmtId="0" fontId="12" fillId="0" borderId="1" xfId="0" applyFont="1" applyFill="1" applyBorder="1" applyAlignment="1" applyProtection="1">
      <alignment vertical="center"/>
      <protection locked="0"/>
    </xf>
    <xf numFmtId="0" fontId="7" fillId="0" borderId="0" xfId="2" applyFont="1" applyAlignment="1" applyProtection="1">
      <alignment vertical="center"/>
      <protection locked="0"/>
    </xf>
    <xf numFmtId="0" fontId="8" fillId="0" borderId="0" xfId="2" applyFont="1" applyAlignment="1" applyProtection="1">
      <alignment vertical="center"/>
      <protection locked="0"/>
    </xf>
    <xf numFmtId="0" fontId="9" fillId="0" borderId="0" xfId="2" applyFont="1" applyBorder="1" applyAlignment="1" applyProtection="1">
      <alignment vertical="center"/>
      <protection locked="0"/>
    </xf>
    <xf numFmtId="0" fontId="10" fillId="0" borderId="0" xfId="2" applyFont="1" applyAlignment="1" applyProtection="1">
      <alignment vertical="center"/>
      <protection locked="0"/>
    </xf>
    <xf numFmtId="0" fontId="27" fillId="0" borderId="0" xfId="0" applyFont="1" applyFill="1" applyAlignment="1" applyProtection="1">
      <alignment horizontal="left" vertical="center"/>
      <protection locked="0"/>
    </xf>
    <xf numFmtId="0" fontId="27" fillId="0" borderId="0" xfId="0" applyFont="1" applyFill="1" applyAlignment="1" applyProtection="1">
      <alignment horizontal="center" vertical="center"/>
      <protection locked="0"/>
    </xf>
    <xf numFmtId="0" fontId="31"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1"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27" fillId="0" borderId="0" xfId="0" applyFont="1" applyFill="1" applyBorder="1" applyAlignment="1" applyProtection="1">
      <alignment vertical="center"/>
      <protection locked="0"/>
    </xf>
    <xf numFmtId="0" fontId="23" fillId="0" borderId="0" xfId="2" applyFont="1" applyFill="1" applyBorder="1" applyAlignment="1" applyProtection="1">
      <alignment horizontal="centerContinuous" vertical="center"/>
      <protection locked="0"/>
    </xf>
    <xf numFmtId="0" fontId="13" fillId="0" borderId="0" xfId="0" applyFont="1" applyFill="1" applyAlignment="1" applyProtection="1">
      <alignment vertical="center"/>
      <protection locked="0"/>
    </xf>
    <xf numFmtId="0" fontId="13" fillId="0" borderId="0" xfId="0" applyFont="1" applyFill="1" applyProtection="1">
      <protection locked="0"/>
    </xf>
    <xf numFmtId="0" fontId="15" fillId="0" borderId="0" xfId="0" applyFont="1" applyFill="1" applyProtection="1">
      <protection locked="0"/>
    </xf>
    <xf numFmtId="0" fontId="12" fillId="0" borderId="0" xfId="0" applyFont="1" applyFill="1" applyProtection="1">
      <protection locked="0"/>
    </xf>
    <xf numFmtId="0" fontId="12" fillId="0" borderId="0" xfId="0" applyFont="1" applyFill="1" applyAlignment="1" applyProtection="1">
      <protection locked="0"/>
    </xf>
    <xf numFmtId="0" fontId="28" fillId="0" borderId="0" xfId="0" applyFont="1" applyFill="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0" borderId="0" xfId="0" applyFont="1" applyFill="1" applyAlignment="1" applyProtection="1">
      <alignment horizontal="left" vertical="center"/>
      <protection locked="0"/>
    </xf>
    <xf numFmtId="0" fontId="28" fillId="0" borderId="0" xfId="0" applyFont="1" applyFill="1" applyAlignment="1" applyProtection="1">
      <alignment horizontal="center" vertical="center"/>
      <protection locked="0"/>
    </xf>
    <xf numFmtId="0" fontId="28" fillId="0" borderId="0" xfId="0" applyFont="1" applyFill="1" applyBorder="1" applyAlignment="1" applyProtection="1">
      <alignment horizontal="centerContinuous" vertical="center"/>
      <protection locked="0"/>
    </xf>
    <xf numFmtId="0" fontId="24" fillId="0" borderId="0" xfId="2" applyFont="1" applyFill="1"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24" fillId="0" borderId="0" xfId="2" applyFont="1" applyFill="1" applyBorder="1" applyAlignment="1" applyProtection="1">
      <alignment horizontal="right" vertical="center"/>
      <protection locked="0"/>
    </xf>
    <xf numFmtId="0" fontId="11" fillId="0" borderId="0" xfId="0" applyFont="1" applyFill="1" applyAlignment="1" applyProtection="1">
      <alignment vertical="center"/>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2" fillId="0" borderId="0" xfId="0" applyFont="1" applyFill="1" applyProtection="1">
      <protection locked="0"/>
    </xf>
    <xf numFmtId="0" fontId="2" fillId="0" borderId="0" xfId="0" applyFont="1" applyFill="1" applyAlignment="1" applyProtection="1">
      <alignment horizontal="left"/>
      <protection locked="0"/>
    </xf>
    <xf numFmtId="0" fontId="7" fillId="0" borderId="0" xfId="2"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10" fillId="0" borderId="0" xfId="2" applyFont="1" applyFill="1" applyAlignment="1" applyProtection="1">
      <alignment vertical="center"/>
      <protection locked="0"/>
    </xf>
    <xf numFmtId="0" fontId="8" fillId="0" borderId="0" xfId="2" applyFont="1" applyFill="1" applyAlignment="1" applyProtection="1">
      <alignment vertical="center"/>
      <protection locked="0"/>
    </xf>
    <xf numFmtId="0" fontId="15" fillId="0" borderId="0" xfId="0" applyFont="1" applyFill="1" applyBorder="1" applyAlignment="1" applyProtection="1">
      <alignment vertical="center"/>
      <protection locked="0"/>
    </xf>
    <xf numFmtId="0" fontId="29" fillId="0" borderId="0" xfId="2" applyFont="1" applyFill="1" applyBorder="1" applyAlignment="1" applyProtection="1">
      <alignment horizontal="centerContinuous"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29" fillId="2" borderId="0" xfId="15" applyFont="1" applyFill="1" applyBorder="1" applyAlignment="1">
      <alignment vertical="center"/>
    </xf>
    <xf numFmtId="0" fontId="13" fillId="3" borderId="0" xfId="0" applyFont="1" applyFill="1" applyBorder="1" applyAlignment="1" applyProtection="1">
      <alignment horizontal="centerContinuous" vertical="center"/>
      <protection locked="0"/>
    </xf>
    <xf numFmtId="0" fontId="14" fillId="3" borderId="0" xfId="0" applyFont="1" applyFill="1" applyBorder="1" applyAlignment="1" applyProtection="1">
      <alignment horizontal="centerContinuous" vertical="center"/>
      <protection locked="0"/>
    </xf>
    <xf numFmtId="0" fontId="12" fillId="3" borderId="0" xfId="0" applyFont="1" applyFill="1" applyBorder="1" applyAlignment="1" applyProtection="1">
      <alignment horizontal="left" vertical="center"/>
      <protection locked="0"/>
    </xf>
    <xf numFmtId="0" fontId="25" fillId="3" borderId="0" xfId="2" applyFont="1" applyFill="1" applyAlignment="1" applyProtection="1">
      <alignment horizontal="centerContinuous" vertical="center"/>
      <protection locked="0"/>
    </xf>
    <xf numFmtId="0" fontId="25" fillId="3" borderId="0" xfId="2" applyFont="1" applyFill="1" applyBorder="1" applyAlignment="1" applyProtection="1">
      <alignment horizontal="centerContinuous" vertical="center"/>
      <protection locked="0"/>
    </xf>
    <xf numFmtId="0" fontId="13" fillId="3" borderId="0" xfId="0" applyFont="1" applyFill="1" applyBorder="1" applyAlignment="1">
      <alignment horizontal="centerContinuous" vertical="center"/>
    </xf>
    <xf numFmtId="0" fontId="26" fillId="3" borderId="0" xfId="2" applyFont="1" applyFill="1" applyAlignment="1">
      <alignment horizontal="centerContinuous" vertical="center"/>
    </xf>
    <xf numFmtId="0" fontId="23" fillId="3" borderId="0" xfId="15" applyFont="1" applyFill="1" applyBorder="1" applyAlignment="1">
      <alignment horizontal="centerContinuous" vertical="center"/>
    </xf>
    <xf numFmtId="0" fontId="22" fillId="3" borderId="0" xfId="2" applyFont="1" applyFill="1" applyBorder="1" applyAlignment="1">
      <alignment vertical="center"/>
    </xf>
    <xf numFmtId="0" fontId="22" fillId="3" borderId="0" xfId="2" applyFont="1" applyFill="1" applyBorder="1" applyAlignment="1">
      <alignment horizontal="centerContinuous" vertical="center"/>
    </xf>
    <xf numFmtId="0" fontId="23" fillId="3" borderId="0" xfId="2" applyFont="1" applyFill="1" applyBorder="1" applyAlignment="1">
      <alignment horizontal="centerContinuous" vertical="center"/>
    </xf>
    <xf numFmtId="0" fontId="25" fillId="3" borderId="0" xfId="2" applyFont="1" applyFill="1" applyAlignment="1">
      <alignment horizontal="centerContinuous" vertical="center"/>
    </xf>
    <xf numFmtId="0" fontId="23" fillId="3" borderId="0" xfId="15" applyFont="1" applyFill="1" applyBorder="1" applyAlignment="1">
      <alignment horizontal="center" vertical="center"/>
    </xf>
    <xf numFmtId="0" fontId="23" fillId="3" borderId="0" xfId="2" applyFont="1" applyFill="1" applyBorder="1" applyAlignment="1">
      <alignment horizontal="centerContinuous"/>
    </xf>
    <xf numFmtId="0" fontId="23" fillId="3" borderId="0" xfId="2" applyFont="1" applyFill="1" applyBorder="1" applyAlignment="1">
      <alignment horizontal="center" vertical="center"/>
    </xf>
    <xf numFmtId="0" fontId="22" fillId="3" borderId="0" xfId="2" applyFont="1" applyFill="1" applyBorder="1" applyAlignment="1">
      <alignment horizontal="center" vertical="center"/>
    </xf>
    <xf numFmtId="0" fontId="22" fillId="3" borderId="0" xfId="2" applyFont="1" applyFill="1" applyBorder="1" applyAlignment="1">
      <alignment horizontal="centerContinuous"/>
    </xf>
    <xf numFmtId="0" fontId="30" fillId="0"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centerContinuous" vertical="center"/>
      <protection locked="0"/>
    </xf>
    <xf numFmtId="0" fontId="23" fillId="3" borderId="0" xfId="2" quotePrefix="1" applyFont="1" applyFill="1" applyBorder="1" applyAlignment="1">
      <alignment horizontal="centerContinuous" vertical="center"/>
    </xf>
    <xf numFmtId="0" fontId="18" fillId="0" borderId="3"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center"/>
      <protection locked="0"/>
    </xf>
    <xf numFmtId="0" fontId="19" fillId="3"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Continuous" vertical="center"/>
      <protection locked="0"/>
    </xf>
    <xf numFmtId="0" fontId="18" fillId="0" borderId="0" xfId="0" applyFont="1" applyFill="1" applyBorder="1" applyAlignment="1" applyProtection="1">
      <alignment horizontal="center" vertical="center"/>
      <protection locked="0"/>
    </xf>
    <xf numFmtId="0" fontId="12" fillId="0" borderId="0" xfId="0" applyFont="1" applyFill="1" applyBorder="1"/>
    <xf numFmtId="0" fontId="35" fillId="3" borderId="0" xfId="0" applyFont="1" applyFill="1" applyBorder="1" applyAlignment="1" applyProtection="1">
      <alignment horizontal="centerContinuous" vertical="center"/>
      <protection locked="0"/>
    </xf>
    <xf numFmtId="0" fontId="36" fillId="3" borderId="0" xfId="0" applyFont="1" applyFill="1" applyBorder="1" applyAlignment="1" applyProtection="1">
      <alignment horizontal="centerContinuous"/>
      <protection locked="0"/>
    </xf>
    <xf numFmtId="0" fontId="37" fillId="3" borderId="0" xfId="0" applyFont="1" applyFill="1" applyBorder="1" applyAlignment="1" applyProtection="1">
      <alignment horizontal="center" vertical="center"/>
      <protection locked="0"/>
    </xf>
    <xf numFmtId="0" fontId="36" fillId="3" borderId="0" xfId="0" applyFont="1" applyFill="1" applyBorder="1" applyAlignment="1" applyProtection="1">
      <protection locked="0"/>
    </xf>
    <xf numFmtId="166" fontId="29" fillId="0" borderId="0" xfId="0" applyNumberFormat="1" applyFont="1" applyFill="1" applyBorder="1" applyAlignment="1" applyProtection="1">
      <alignment horizontal="center" vertical="center"/>
      <protection locked="0"/>
    </xf>
    <xf numFmtId="166" fontId="12" fillId="0" borderId="0" xfId="0" applyNumberFormat="1" applyFont="1" applyFill="1" applyBorder="1" applyAlignment="1" applyProtection="1">
      <protection locked="0"/>
    </xf>
    <xf numFmtId="166" fontId="29" fillId="0" borderId="0" xfId="1" applyNumberFormat="1" applyFont="1" applyFill="1" applyBorder="1" applyAlignment="1" applyProtection="1">
      <alignment horizontal="right" vertical="center"/>
      <protection locked="0"/>
    </xf>
    <xf numFmtId="166" fontId="12" fillId="0" borderId="0" xfId="0" applyNumberFormat="1" applyFont="1" applyFill="1" applyBorder="1" applyAlignment="1" applyProtection="1">
      <alignment horizontal="right" vertical="center"/>
      <protection locked="0"/>
    </xf>
    <xf numFmtId="0" fontId="19" fillId="0" borderId="0"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166" fontId="29" fillId="0" borderId="1" xfId="0" applyNumberFormat="1" applyFont="1" applyFill="1" applyBorder="1" applyAlignment="1" applyProtection="1">
      <alignment horizontal="right" vertical="center"/>
      <protection locked="0"/>
    </xf>
    <xf numFmtId="0" fontId="35" fillId="3" borderId="0"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protection locked="0"/>
    </xf>
    <xf numFmtId="0" fontId="29" fillId="0" borderId="2" xfId="2" applyFont="1" applyBorder="1" applyAlignment="1">
      <alignment vertical="center"/>
    </xf>
    <xf numFmtId="0" fontId="29" fillId="0" borderId="2" xfId="2" applyFont="1" applyFill="1" applyBorder="1" applyAlignment="1">
      <alignment vertical="center"/>
    </xf>
    <xf numFmtId="0" fontId="19" fillId="0" borderId="2" xfId="2" applyFont="1" applyBorder="1" applyAlignment="1">
      <alignment vertical="center"/>
    </xf>
    <xf numFmtId="0" fontId="29" fillId="2" borderId="2" xfId="15" applyFont="1" applyFill="1" applyBorder="1" applyAlignment="1">
      <alignment vertical="center"/>
    </xf>
    <xf numFmtId="166" fontId="29" fillId="0" borderId="2" xfId="2" applyNumberFormat="1" applyFont="1" applyFill="1" applyBorder="1" applyAlignment="1">
      <alignment vertical="center"/>
    </xf>
    <xf numFmtId="0" fontId="19" fillId="0" borderId="0" xfId="2" applyFont="1" applyFill="1" applyBorder="1" applyAlignment="1">
      <alignment vertical="center"/>
    </xf>
    <xf numFmtId="166" fontId="28" fillId="0" borderId="0" xfId="0" applyNumberFormat="1" applyFont="1" applyFill="1" applyBorder="1" applyAlignment="1" applyProtection="1">
      <alignment horizontal="center" vertical="center"/>
      <protection locked="0"/>
    </xf>
    <xf numFmtId="166" fontId="28" fillId="0" borderId="0" xfId="0" applyNumberFormat="1" applyFont="1" applyFill="1" applyBorder="1" applyAlignment="1" applyProtection="1">
      <alignment vertical="center"/>
      <protection locked="0"/>
    </xf>
    <xf numFmtId="166" fontId="12" fillId="0" borderId="1" xfId="0" applyNumberFormat="1" applyFont="1" applyFill="1" applyBorder="1" applyAlignment="1" applyProtection="1">
      <alignment vertical="center"/>
      <protection locked="0"/>
    </xf>
    <xf numFmtId="166" fontId="12" fillId="0" borderId="0" xfId="0" applyNumberFormat="1" applyFont="1" applyFill="1" applyBorder="1" applyAlignment="1" applyProtection="1">
      <alignment vertical="center"/>
      <protection locked="0"/>
    </xf>
    <xf numFmtId="14" fontId="12" fillId="0" borderId="0" xfId="0" applyNumberFormat="1" applyFont="1" applyFill="1" applyBorder="1" applyAlignment="1" applyProtection="1">
      <alignment horizontal="center" vertical="center"/>
      <protection locked="0"/>
    </xf>
    <xf numFmtId="0" fontId="28" fillId="0" borderId="0" xfId="0" applyFont="1" applyFill="1" applyAlignment="1" applyProtection="1">
      <alignment horizontal="centerContinuous" vertical="center"/>
      <protection locked="0"/>
    </xf>
    <xf numFmtId="0" fontId="35" fillId="3" borderId="0" xfId="0" applyFont="1" applyFill="1" applyBorder="1" applyAlignment="1" applyProtection="1">
      <alignment horizontal="center"/>
      <protection locked="0"/>
    </xf>
    <xf numFmtId="0" fontId="35" fillId="3" borderId="0" xfId="0" applyFont="1" applyFill="1" applyBorder="1" applyAlignment="1" applyProtection="1">
      <alignment horizontal="centerContinuous"/>
      <protection locked="0"/>
    </xf>
    <xf numFmtId="0" fontId="28" fillId="0" borderId="1" xfId="0" applyFont="1" applyFill="1" applyBorder="1" applyAlignment="1" applyProtection="1">
      <alignment vertical="center"/>
      <protection locked="0"/>
    </xf>
    <xf numFmtId="0" fontId="28" fillId="0"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Continuous" vertical="center"/>
      <protection locked="0"/>
    </xf>
    <xf numFmtId="0" fontId="29" fillId="0" borderId="0"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protection locked="0"/>
    </xf>
    <xf numFmtId="0" fontId="40" fillId="3" borderId="0" xfId="0" applyFont="1" applyFill="1" applyBorder="1" applyAlignment="1" applyProtection="1">
      <alignment horizontal="centerContinuous"/>
      <protection locked="0"/>
    </xf>
    <xf numFmtId="166" fontId="18" fillId="0" borderId="0" xfId="0" applyNumberFormat="1" applyFont="1" applyFill="1" applyBorder="1" applyAlignment="1" applyProtection="1">
      <alignment vertical="center"/>
      <protection locked="0"/>
    </xf>
    <xf numFmtId="166" fontId="19" fillId="0" borderId="0" xfId="1" applyNumberFormat="1" applyFont="1" applyFill="1" applyBorder="1" applyAlignment="1" applyProtection="1">
      <alignment horizontal="right" vertical="center"/>
      <protection locked="0"/>
    </xf>
    <xf numFmtId="167" fontId="12" fillId="0" borderId="0" xfId="0" applyNumberFormat="1" applyFont="1" applyFill="1" applyAlignment="1" applyProtection="1">
      <alignment vertical="center"/>
      <protection locked="0"/>
    </xf>
    <xf numFmtId="167" fontId="2"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left" vertical="center"/>
      <protection locked="0"/>
    </xf>
    <xf numFmtId="167" fontId="14" fillId="3" borderId="0" xfId="0" applyNumberFormat="1" applyFont="1" applyFill="1" applyBorder="1" applyAlignment="1" applyProtection="1">
      <alignment horizontal="centerContinuous" vertical="center"/>
      <protection locked="0"/>
    </xf>
    <xf numFmtId="167" fontId="15" fillId="0" borderId="0" xfId="0" applyNumberFormat="1" applyFont="1" applyFill="1" applyBorder="1" applyAlignment="1" applyProtection="1">
      <alignment horizontal="center" vertical="center"/>
      <protection locked="0"/>
    </xf>
    <xf numFmtId="167" fontId="15" fillId="0" borderId="0" xfId="0" applyNumberFormat="1" applyFont="1" applyFill="1" applyBorder="1" applyAlignment="1" applyProtection="1">
      <alignment horizontal="left" vertical="center"/>
      <protection locked="0"/>
    </xf>
    <xf numFmtId="167" fontId="19" fillId="0" borderId="0" xfId="0" applyNumberFormat="1" applyFont="1" applyFill="1" applyBorder="1" applyAlignment="1" applyProtection="1">
      <alignment horizontal="center" vertical="center"/>
      <protection locked="0"/>
    </xf>
    <xf numFmtId="167" fontId="12" fillId="0" borderId="0" xfId="0" applyNumberFormat="1" applyFont="1" applyFill="1" applyBorder="1" applyAlignment="1" applyProtection="1">
      <alignment horizontal="left" vertical="center"/>
      <protection locked="0"/>
    </xf>
    <xf numFmtId="167" fontId="29" fillId="0" borderId="0" xfId="0" applyNumberFormat="1" applyFont="1" applyFill="1" applyBorder="1" applyAlignment="1" applyProtection="1">
      <alignment horizontal="center" vertical="center"/>
      <protection locked="0"/>
    </xf>
    <xf numFmtId="167" fontId="18" fillId="0" borderId="0" xfId="0" applyNumberFormat="1" applyFont="1" applyFill="1" applyBorder="1" applyAlignment="1" applyProtection="1">
      <alignment horizontal="left" vertical="center"/>
      <protection locked="0"/>
    </xf>
    <xf numFmtId="167" fontId="29" fillId="0" borderId="0" xfId="1" applyNumberFormat="1" applyFont="1" applyFill="1" applyBorder="1" applyAlignment="1" applyProtection="1">
      <alignment horizontal="center" vertical="center"/>
      <protection locked="0"/>
    </xf>
    <xf numFmtId="167" fontId="17" fillId="0" borderId="0" xfId="0" applyNumberFormat="1" applyFont="1" applyFill="1" applyBorder="1" applyAlignment="1" applyProtection="1">
      <alignment horizontal="left" vertical="center"/>
      <protection locked="0"/>
    </xf>
    <xf numFmtId="167" fontId="29" fillId="0" borderId="1" xfId="0" applyNumberFormat="1" applyFont="1" applyFill="1" applyBorder="1" applyAlignment="1" applyProtection="1">
      <alignment horizontal="center" vertical="center"/>
      <protection locked="0"/>
    </xf>
    <xf numFmtId="167" fontId="12" fillId="0" borderId="1" xfId="0" applyNumberFormat="1" applyFont="1" applyFill="1" applyBorder="1" applyAlignment="1" applyProtection="1">
      <alignment horizontal="left" vertical="center"/>
      <protection locked="0"/>
    </xf>
    <xf numFmtId="167" fontId="12" fillId="0" borderId="0" xfId="0" applyNumberFormat="1" applyFont="1" applyFill="1" applyBorder="1" applyAlignment="1" applyProtection="1">
      <alignment horizontal="center" vertical="center"/>
      <protection locked="0"/>
    </xf>
    <xf numFmtId="167" fontId="12" fillId="0" borderId="0" xfId="0" applyNumberFormat="1" applyFont="1" applyFill="1" applyBorder="1" applyAlignment="1" applyProtection="1">
      <alignment horizontal="centerContinuous" vertical="center"/>
      <protection locked="0"/>
    </xf>
    <xf numFmtId="167" fontId="19" fillId="0" borderId="0" xfId="2" applyNumberFormat="1" applyFont="1" applyFill="1" applyBorder="1" applyAlignment="1" applyProtection="1">
      <alignment horizontal="centerContinuous" vertical="center"/>
      <protection locked="0"/>
    </xf>
    <xf numFmtId="167" fontId="12" fillId="0" borderId="0" xfId="0" applyNumberFormat="1" applyFont="1" applyFill="1" applyAlignment="1" applyProtection="1">
      <alignment horizontal="centerContinuous" vertical="center"/>
      <protection locked="0"/>
    </xf>
    <xf numFmtId="167" fontId="12" fillId="0" borderId="0" xfId="0" applyNumberFormat="1" applyFont="1" applyFill="1" applyAlignment="1" applyProtection="1">
      <alignment horizontal="center" vertical="center"/>
      <protection locked="0"/>
    </xf>
    <xf numFmtId="167" fontId="12" fillId="0" borderId="0" xfId="0" applyNumberFormat="1" applyFont="1" applyFill="1" applyAlignment="1" applyProtection="1">
      <alignment horizontal="left" vertical="center"/>
      <protection locked="0"/>
    </xf>
    <xf numFmtId="167" fontId="2" fillId="0" borderId="0" xfId="0" applyNumberFormat="1" applyFont="1" applyFill="1" applyAlignment="1" applyProtection="1">
      <alignment horizontal="center" vertical="center"/>
      <protection locked="0"/>
    </xf>
    <xf numFmtId="167" fontId="2" fillId="0" borderId="0" xfId="0" applyNumberFormat="1" applyFont="1" applyFill="1" applyAlignment="1" applyProtection="1">
      <alignment horizontal="left" vertical="center"/>
      <protection locked="0"/>
    </xf>
    <xf numFmtId="166" fontId="18" fillId="0" borderId="0" xfId="0" applyNumberFormat="1" applyFont="1" applyFill="1" applyBorder="1" applyAlignment="1" applyProtection="1">
      <alignment horizontal="right" vertical="center"/>
      <protection locked="0"/>
    </xf>
    <xf numFmtId="166" fontId="12" fillId="0" borderId="0" xfId="1" applyNumberFormat="1" applyFont="1" applyFill="1" applyBorder="1" applyAlignment="1" applyProtection="1">
      <alignment horizontal="right" vertical="center"/>
      <protection locked="0"/>
    </xf>
    <xf numFmtId="3" fontId="19"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left" vertical="center"/>
      <protection locked="0"/>
    </xf>
    <xf numFmtId="3" fontId="29"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vertical="center"/>
      <protection locked="0"/>
    </xf>
    <xf numFmtId="3" fontId="29" fillId="0" borderId="1" xfId="0" applyNumberFormat="1" applyFont="1" applyFill="1" applyBorder="1" applyAlignment="1" applyProtection="1">
      <alignment horizontal="center" vertical="center"/>
      <protection locked="0"/>
    </xf>
    <xf numFmtId="3" fontId="12" fillId="0" borderId="1" xfId="0" applyNumberFormat="1" applyFont="1" applyFill="1" applyBorder="1" applyAlignment="1" applyProtection="1">
      <alignment horizontal="left" vertical="center"/>
      <protection locked="0"/>
    </xf>
    <xf numFmtId="3" fontId="12" fillId="0" borderId="0" xfId="0" applyNumberFormat="1" applyFont="1" applyFill="1" applyBorder="1" applyAlignment="1" applyProtection="1">
      <alignment horizontal="center" vertical="center"/>
      <protection locked="0"/>
    </xf>
    <xf numFmtId="3" fontId="12" fillId="0" borderId="0" xfId="0" applyNumberFormat="1" applyFont="1" applyFill="1" applyBorder="1" applyAlignment="1" applyProtection="1">
      <alignment horizontal="centerContinuous" vertical="center"/>
      <protection locked="0"/>
    </xf>
    <xf numFmtId="3" fontId="19" fillId="0" borderId="0" xfId="2" applyNumberFormat="1" applyFont="1" applyFill="1" applyBorder="1" applyAlignment="1" applyProtection="1">
      <alignment horizontal="centerContinuous" vertical="center"/>
      <protection locked="0"/>
    </xf>
    <xf numFmtId="3" fontId="18" fillId="0" borderId="0" xfId="0" applyNumberFormat="1" applyFont="1" applyFill="1" applyBorder="1" applyAlignment="1" applyProtection="1">
      <alignment horizontal="left" vertical="center"/>
      <protection locked="0"/>
    </xf>
    <xf numFmtId="3" fontId="29" fillId="0" borderId="0" xfId="0" applyNumberFormat="1"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left" vertical="center"/>
      <protection locked="0"/>
    </xf>
    <xf numFmtId="3" fontId="29" fillId="0" borderId="1" xfId="0" applyNumberFormat="1" applyFont="1" applyFill="1" applyBorder="1" applyAlignment="1" applyProtection="1">
      <alignment vertical="center"/>
      <protection locked="0"/>
    </xf>
    <xf numFmtId="3" fontId="12" fillId="0" borderId="0" xfId="0" applyNumberFormat="1" applyFont="1" applyFill="1" applyAlignment="1" applyProtection="1">
      <alignment vertical="center"/>
      <protection locked="0"/>
    </xf>
    <xf numFmtId="3" fontId="18" fillId="0" borderId="0" xfId="0" applyNumberFormat="1" applyFont="1" applyFill="1" applyBorder="1" applyAlignment="1" applyProtection="1">
      <alignment vertical="center"/>
      <protection locked="0"/>
    </xf>
    <xf numFmtId="3" fontId="29" fillId="0" borderId="0" xfId="0" applyNumberFormat="1" applyFont="1" applyFill="1" applyBorder="1" applyAlignment="1" applyProtection="1">
      <alignment vertical="center"/>
      <protection locked="0"/>
    </xf>
    <xf numFmtId="3" fontId="19" fillId="0" borderId="0" xfId="0" applyNumberFormat="1" applyFont="1" applyFill="1" applyBorder="1" applyAlignment="1" applyProtection="1">
      <alignment vertical="center"/>
      <protection locked="0"/>
    </xf>
    <xf numFmtId="0" fontId="12" fillId="2" borderId="0" xfId="0" applyFont="1" applyFill="1" applyAlignment="1" applyProtection="1">
      <alignment vertical="center"/>
      <protection locked="0"/>
    </xf>
    <xf numFmtId="0" fontId="15" fillId="0" borderId="0" xfId="0" applyFont="1" applyFill="1" applyBorder="1" applyAlignment="1" applyProtection="1">
      <alignment horizontal="right" vertical="center"/>
      <protection locked="0"/>
    </xf>
    <xf numFmtId="0" fontId="58" fillId="3" borderId="13" xfId="0" applyFont="1" applyFill="1" applyBorder="1" applyAlignment="1">
      <alignment horizontal="center" vertical="center"/>
    </xf>
    <xf numFmtId="0" fontId="58" fillId="3" borderId="2" xfId="0" applyFont="1" applyFill="1" applyBorder="1" applyAlignment="1">
      <alignment horizontal="center" vertical="center"/>
    </xf>
    <xf numFmtId="0" fontId="58" fillId="3" borderId="14" xfId="0" applyFont="1" applyFill="1" applyBorder="1" applyAlignment="1">
      <alignment horizontal="center" vertical="center"/>
    </xf>
    <xf numFmtId="0" fontId="58" fillId="3" borderId="15" xfId="0" applyFont="1" applyFill="1" applyBorder="1" applyAlignment="1">
      <alignment horizontal="center" vertical="center"/>
    </xf>
    <xf numFmtId="0" fontId="58" fillId="3" borderId="0" xfId="0" applyFont="1" applyFill="1" applyBorder="1" applyAlignment="1">
      <alignment horizontal="center" vertical="center"/>
    </xf>
    <xf numFmtId="0" fontId="58" fillId="3" borderId="16" xfId="0" applyFont="1" applyFill="1" applyBorder="1" applyAlignment="1">
      <alignment horizontal="center" vertical="center"/>
    </xf>
    <xf numFmtId="0" fontId="59" fillId="3" borderId="17" xfId="0" applyFont="1" applyFill="1" applyBorder="1" applyAlignment="1" applyProtection="1">
      <alignment horizontal="center" vertical="center"/>
      <protection locked="0"/>
    </xf>
    <xf numFmtId="0" fontId="59" fillId="3" borderId="1" xfId="0" applyFont="1" applyFill="1" applyBorder="1" applyAlignment="1" applyProtection="1">
      <alignment horizontal="center" vertical="center"/>
      <protection locked="0"/>
    </xf>
    <xf numFmtId="0" fontId="59" fillId="3" borderId="18" xfId="0" applyFont="1" applyFill="1" applyBorder="1" applyAlignment="1" applyProtection="1">
      <alignment horizontal="center" vertical="center"/>
      <protection locked="0"/>
    </xf>
    <xf numFmtId="0" fontId="21" fillId="3" borderId="13" xfId="0"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0" fontId="21" fillId="3" borderId="17"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7" fillId="2" borderId="0" xfId="0" applyFont="1" applyFill="1" applyAlignment="1" applyProtection="1">
      <alignment vertical="center"/>
      <protection locked="0"/>
    </xf>
    <xf numFmtId="0" fontId="15" fillId="0" borderId="0" xfId="0" applyFont="1" applyFill="1" applyBorder="1" applyAlignment="1" applyProtection="1">
      <alignment horizontal="left" vertical="center" wrapText="1"/>
      <protection locked="0"/>
    </xf>
    <xf numFmtId="43" fontId="20" fillId="0" borderId="0" xfId="1"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169" fontId="26" fillId="0" borderId="0" xfId="1" applyNumberFormat="1" applyFont="1" applyFill="1" applyBorder="1" applyAlignment="1" applyProtection="1">
      <alignment horizontal="center" vertical="center" wrapText="1"/>
    </xf>
    <xf numFmtId="0" fontId="13" fillId="0" borderId="0" xfId="0" applyFont="1" applyFill="1" applyBorder="1" applyAlignment="1" applyProtection="1">
      <alignment horizontal="left" vertical="center" wrapText="1"/>
      <protection locked="0"/>
    </xf>
    <xf numFmtId="169" fontId="25" fillId="0" borderId="0" xfId="1" applyNumberFormat="1" applyFont="1" applyFill="1" applyBorder="1" applyAlignment="1" applyProtection="1">
      <alignment horizontal="center" vertical="center" wrapText="1"/>
      <protection locked="0"/>
    </xf>
    <xf numFmtId="0" fontId="13" fillId="0" borderId="0" xfId="0" applyFont="1" applyFill="1" applyAlignment="1" applyProtection="1">
      <alignment vertical="center" wrapText="1"/>
      <protection locked="0"/>
    </xf>
    <xf numFmtId="169" fontId="25" fillId="0" borderId="0" xfId="1" applyNumberFormat="1" applyFont="1" applyFill="1" applyBorder="1" applyAlignment="1" applyProtection="1">
      <alignment horizontal="center" vertical="center" wrapText="1"/>
    </xf>
    <xf numFmtId="0" fontId="14" fillId="0" borderId="1" xfId="0" applyFont="1" applyFill="1" applyBorder="1" applyAlignment="1" applyProtection="1">
      <alignment horizontal="justify" vertical="top" wrapText="1"/>
      <protection locked="0"/>
    </xf>
    <xf numFmtId="169" fontId="26" fillId="0" borderId="1" xfId="1" applyNumberFormat="1" applyFont="1" applyFill="1" applyBorder="1" applyAlignment="1" applyProtection="1">
      <alignment horizontal="center" vertical="center" wrapText="1"/>
    </xf>
    <xf numFmtId="0" fontId="14" fillId="0" borderId="0" xfId="0" applyFont="1" applyFill="1" applyBorder="1" applyAlignment="1" applyProtection="1">
      <alignment horizontal="justify" vertical="top" wrapText="1"/>
      <protection locked="0"/>
    </xf>
    <xf numFmtId="43" fontId="26" fillId="0" borderId="0" xfId="1"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wrapText="1"/>
      <protection locked="0"/>
    </xf>
    <xf numFmtId="0" fontId="14" fillId="0" borderId="1" xfId="0" applyFont="1" applyFill="1" applyBorder="1" applyAlignment="1" applyProtection="1">
      <alignment horizontal="left" vertical="center" wrapText="1"/>
      <protection locked="0"/>
    </xf>
    <xf numFmtId="43" fontId="25" fillId="0" borderId="0" xfId="1" applyFont="1" applyFill="1" applyBorder="1" applyAlignment="1" applyProtection="1">
      <alignment horizontal="center" vertical="center" wrapText="1"/>
      <protection locked="0"/>
    </xf>
    <xf numFmtId="43" fontId="26" fillId="0" borderId="0" xfId="1" applyFont="1" applyFill="1" applyBorder="1" applyAlignment="1" applyProtection="1">
      <alignment horizontal="center" vertical="center" wrapText="1"/>
    </xf>
    <xf numFmtId="43" fontId="13" fillId="0" borderId="0" xfId="1" applyFont="1" applyFill="1" applyBorder="1" applyAlignment="1" applyProtection="1">
      <alignment horizontal="center" vertical="center" wrapText="1"/>
      <protection locked="0"/>
    </xf>
    <xf numFmtId="43" fontId="26" fillId="0" borderId="1" xfId="1" applyFont="1" applyFill="1" applyBorder="1" applyAlignment="1" applyProtection="1">
      <alignment horizontal="center" vertical="center" wrapText="1"/>
    </xf>
    <xf numFmtId="0" fontId="13" fillId="2" borderId="0" xfId="0" applyFont="1" applyFill="1" applyBorder="1" applyAlignment="1" applyProtection="1">
      <alignment horizontal="left" vertical="center" wrapText="1"/>
      <protection locked="0"/>
    </xf>
    <xf numFmtId="169" fontId="25" fillId="2" borderId="0" xfId="1" applyNumberFormat="1" applyFont="1" applyFill="1" applyBorder="1" applyAlignment="1" applyProtection="1">
      <alignment horizontal="center" vertical="center" wrapText="1"/>
    </xf>
    <xf numFmtId="0" fontId="13" fillId="0" borderId="0" xfId="0" applyFont="1" applyFill="1" applyBorder="1" applyAlignment="1" applyProtection="1">
      <alignment horizontal="justify" vertical="top" wrapText="1"/>
      <protection locked="0"/>
    </xf>
    <xf numFmtId="0" fontId="13" fillId="2"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169" fontId="26" fillId="0" borderId="0" xfId="1"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justify" vertical="top" wrapText="1"/>
      <protection locked="0"/>
    </xf>
    <xf numFmtId="0" fontId="13" fillId="0" borderId="0" xfId="0" applyFont="1" applyFill="1" applyBorder="1" applyAlignment="1" applyProtection="1">
      <alignment horizontal="left" vertical="center"/>
      <protection locked="0"/>
    </xf>
    <xf numFmtId="170" fontId="25" fillId="0" borderId="0" xfId="0" applyNumberFormat="1" applyFont="1" applyFill="1" applyBorder="1" applyAlignment="1" applyProtection="1">
      <alignment horizontal="center" vertical="center"/>
      <protection locked="0"/>
    </xf>
    <xf numFmtId="0" fontId="16" fillId="2"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13" fillId="0" borderId="0" xfId="0" applyFont="1" applyFill="1" applyAlignment="1" applyProtection="1">
      <alignment horizontal="center" vertical="center"/>
      <protection locked="0"/>
    </xf>
    <xf numFmtId="0" fontId="26" fillId="0" borderId="0" xfId="2" applyFont="1" applyFill="1" applyBorder="1" applyAlignment="1" applyProtection="1">
      <alignment vertical="center"/>
    </xf>
    <xf numFmtId="0" fontId="60"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vertical="center"/>
      <protection locked="0"/>
    </xf>
    <xf numFmtId="0" fontId="61" fillId="35" borderId="0" xfId="0" applyFont="1" applyFill="1" applyBorder="1" applyAlignment="1" applyProtection="1">
      <alignment vertical="center"/>
      <protection locked="0"/>
    </xf>
    <xf numFmtId="0" fontId="60" fillId="0" borderId="0" xfId="0" applyFont="1" applyFill="1" applyBorder="1" applyAlignment="1" applyProtection="1">
      <alignment horizontal="left" vertical="center"/>
      <protection locked="0"/>
    </xf>
    <xf numFmtId="0" fontId="7" fillId="0" borderId="0" xfId="2" applyFont="1" applyBorder="1" applyAlignment="1">
      <alignment vertical="center"/>
    </xf>
    <xf numFmtId="0" fontId="62" fillId="35" borderId="0" xfId="0" applyFont="1" applyFill="1" applyBorder="1" applyAlignment="1">
      <alignment horizontal="right" vertical="center"/>
    </xf>
    <xf numFmtId="0" fontId="62" fillId="35" borderId="0" xfId="0" applyFont="1" applyFill="1" applyBorder="1" applyAlignment="1">
      <alignment horizontal="center" vertical="center"/>
    </xf>
    <xf numFmtId="165" fontId="62" fillId="35" borderId="0" xfId="0" applyNumberFormat="1" applyFont="1" applyFill="1" applyBorder="1" applyAlignment="1">
      <alignment vertical="center"/>
    </xf>
    <xf numFmtId="0" fontId="62" fillId="35" borderId="0" xfId="0" applyFont="1" applyFill="1" applyBorder="1" applyAlignment="1">
      <alignment vertical="center"/>
    </xf>
    <xf numFmtId="0" fontId="8" fillId="0" borderId="0" xfId="2" applyFont="1" applyBorder="1" applyAlignment="1">
      <alignment vertical="center"/>
    </xf>
    <xf numFmtId="0" fontId="63" fillId="0" borderId="0" xfId="2" applyFont="1" applyBorder="1" applyAlignment="1">
      <alignment vertical="center"/>
    </xf>
    <xf numFmtId="0" fontId="8" fillId="35" borderId="0" xfId="2" applyFont="1" applyFill="1" applyBorder="1" applyAlignment="1">
      <alignment vertical="center"/>
    </xf>
    <xf numFmtId="0" fontId="30" fillId="0" borderId="0" xfId="2" applyFont="1" applyFill="1" applyBorder="1" applyAlignment="1">
      <alignment vertical="center"/>
    </xf>
    <xf numFmtId="171" fontId="29" fillId="0" borderId="0" xfId="2" applyNumberFormat="1" applyFont="1" applyFill="1" applyBorder="1" applyAlignment="1">
      <alignment vertical="center"/>
    </xf>
    <xf numFmtId="171" fontId="19" fillId="0" borderId="0" xfId="2" applyNumberFormat="1" applyFont="1" applyFill="1" applyBorder="1" applyAlignment="1">
      <alignment vertical="center"/>
    </xf>
    <xf numFmtId="0" fontId="29" fillId="0" borderId="19" xfId="2" applyFont="1" applyFill="1" applyBorder="1" applyAlignment="1">
      <alignment vertical="center"/>
    </xf>
    <xf numFmtId="0" fontId="19" fillId="0" borderId="20" xfId="2" applyFont="1" applyFill="1" applyBorder="1" applyAlignment="1">
      <alignment vertical="center"/>
    </xf>
    <xf numFmtId="0" fontId="19" fillId="0" borderId="20" xfId="0" applyFont="1" applyFill="1" applyBorder="1" applyAlignment="1">
      <alignment horizontal="left" vertical="center"/>
    </xf>
    <xf numFmtId="0" fontId="29" fillId="0" borderId="20" xfId="2" applyFont="1" applyFill="1" applyBorder="1" applyAlignment="1">
      <alignment vertical="center"/>
    </xf>
    <xf numFmtId="0" fontId="29" fillId="0" borderId="21" xfId="2" applyFont="1" applyFill="1" applyBorder="1" applyAlignment="1">
      <alignment vertical="center"/>
    </xf>
    <xf numFmtId="171" fontId="19" fillId="0" borderId="22" xfId="2" applyNumberFormat="1" applyFont="1" applyFill="1" applyBorder="1" applyAlignment="1" applyProtection="1">
      <alignment vertical="center"/>
    </xf>
    <xf numFmtId="171" fontId="19" fillId="0" borderId="19" xfId="2" applyNumberFormat="1" applyFont="1" applyFill="1" applyBorder="1" applyAlignment="1" applyProtection="1">
      <alignment vertical="center"/>
    </xf>
    <xf numFmtId="171" fontId="29" fillId="0" borderId="23" xfId="2" applyNumberFormat="1" applyFont="1" applyFill="1" applyBorder="1" applyAlignment="1">
      <alignment vertical="center"/>
    </xf>
    <xf numFmtId="171" fontId="19" fillId="0" borderId="22" xfId="2" applyNumberFormat="1" applyFont="1" applyFill="1" applyBorder="1" applyAlignment="1" applyProtection="1">
      <alignment vertical="center"/>
      <protection locked="0"/>
    </xf>
    <xf numFmtId="171" fontId="29" fillId="0" borderId="21" xfId="2" applyNumberFormat="1" applyFont="1" applyFill="1" applyBorder="1" applyAlignment="1">
      <alignment vertical="center"/>
    </xf>
    <xf numFmtId="171" fontId="19" fillId="0" borderId="22" xfId="2" applyNumberFormat="1" applyFont="1" applyFill="1" applyBorder="1" applyAlignment="1">
      <alignment vertical="center"/>
    </xf>
    <xf numFmtId="171" fontId="19" fillId="0" borderId="19" xfId="2" applyNumberFormat="1" applyFont="1" applyFill="1" applyBorder="1" applyAlignment="1">
      <alignment vertical="center"/>
    </xf>
    <xf numFmtId="0" fontId="29" fillId="0" borderId="20" xfId="0" applyFont="1" applyFill="1" applyBorder="1" applyAlignment="1">
      <alignment horizontal="left" vertical="center"/>
    </xf>
    <xf numFmtId="171" fontId="29" fillId="0" borderId="22" xfId="2" applyNumberFormat="1" applyFont="1" applyFill="1" applyBorder="1" applyAlignment="1" applyProtection="1">
      <alignment vertical="center"/>
    </xf>
    <xf numFmtId="171" fontId="29" fillId="0" borderId="19" xfId="2" applyNumberFormat="1" applyFont="1" applyFill="1" applyBorder="1" applyAlignment="1" applyProtection="1">
      <alignment vertical="center"/>
    </xf>
    <xf numFmtId="171" fontId="29" fillId="0" borderId="22" xfId="2" applyNumberFormat="1" applyFont="1" applyFill="1" applyBorder="1" applyAlignment="1">
      <alignment vertical="center"/>
    </xf>
    <xf numFmtId="171" fontId="29" fillId="0" borderId="19" xfId="2" applyNumberFormat="1" applyFont="1" applyFill="1" applyBorder="1" applyAlignment="1">
      <alignment vertical="center"/>
    </xf>
    <xf numFmtId="171" fontId="19" fillId="0" borderId="21" xfId="2" applyNumberFormat="1" applyFont="1" applyFill="1" applyBorder="1" applyAlignment="1">
      <alignment vertical="center"/>
    </xf>
    <xf numFmtId="171" fontId="29" fillId="0" borderId="22" xfId="2" applyNumberFormat="1" applyFont="1" applyFill="1" applyBorder="1" applyAlignment="1" applyProtection="1">
      <alignment vertical="center"/>
      <protection locked="0"/>
    </xf>
    <xf numFmtId="171" fontId="29" fillId="0" borderId="19" xfId="2" applyNumberFormat="1" applyFont="1" applyFill="1" applyBorder="1" applyAlignment="1" applyProtection="1">
      <alignment vertical="center"/>
      <protection locked="0"/>
    </xf>
    <xf numFmtId="0" fontId="29" fillId="0" borderId="0" xfId="0" applyFont="1" applyFill="1" applyBorder="1" applyAlignment="1">
      <alignment horizontal="left" vertical="center"/>
    </xf>
    <xf numFmtId="0" fontId="29" fillId="0" borderId="3" xfId="2" applyFont="1" applyFill="1" applyBorder="1" applyAlignment="1">
      <alignment vertical="center"/>
    </xf>
    <xf numFmtId="0" fontId="19" fillId="0" borderId="24" xfId="2" applyFont="1" applyFill="1" applyBorder="1" applyAlignment="1">
      <alignment vertical="center"/>
    </xf>
    <xf numFmtId="0" fontId="29" fillId="0" borderId="25" xfId="2" applyFont="1" applyFill="1" applyBorder="1" applyAlignment="1">
      <alignment vertical="center"/>
    </xf>
    <xf numFmtId="0" fontId="29" fillId="0" borderId="26" xfId="2" applyFont="1" applyFill="1" applyBorder="1" applyAlignment="1">
      <alignment vertical="center"/>
    </xf>
    <xf numFmtId="171" fontId="19" fillId="0" borderId="27" xfId="2" applyNumberFormat="1" applyFont="1" applyFill="1" applyBorder="1" applyAlignment="1">
      <alignment vertical="center"/>
    </xf>
    <xf numFmtId="171" fontId="19" fillId="0" borderId="24" xfId="2" applyNumberFormat="1" applyFont="1" applyFill="1" applyBorder="1" applyAlignment="1">
      <alignment vertical="center"/>
    </xf>
    <xf numFmtId="171" fontId="29" fillId="0" borderId="26" xfId="2" applyNumberFormat="1" applyFont="1" applyFill="1" applyBorder="1" applyAlignment="1">
      <alignment vertical="center"/>
    </xf>
    <xf numFmtId="0" fontId="19" fillId="0" borderId="0" xfId="15" applyFont="1" applyFill="1" applyBorder="1" applyAlignment="1">
      <alignment vertical="center"/>
    </xf>
    <xf numFmtId="0" fontId="19" fillId="0" borderId="19" xfId="2" applyFont="1" applyFill="1" applyBorder="1" applyAlignment="1">
      <alignment vertical="center"/>
    </xf>
    <xf numFmtId="0" fontId="29" fillId="0" borderId="20" xfId="15" applyFont="1" applyFill="1" applyBorder="1" applyAlignment="1">
      <alignment vertical="center"/>
    </xf>
    <xf numFmtId="171" fontId="19" fillId="0" borderId="19" xfId="2" applyNumberFormat="1" applyFont="1" applyFill="1" applyBorder="1" applyAlignment="1" applyProtection="1">
      <alignment vertical="center"/>
      <protection locked="0"/>
    </xf>
    <xf numFmtId="0" fontId="29" fillId="0" borderId="0" xfId="15" applyFont="1" applyFill="1" applyBorder="1" applyAlignment="1">
      <alignment vertical="center"/>
    </xf>
    <xf numFmtId="0" fontId="29" fillId="0" borderId="24" xfId="2" applyFont="1" applyFill="1" applyBorder="1" applyAlignment="1">
      <alignment vertical="center"/>
    </xf>
    <xf numFmtId="0" fontId="19" fillId="0" borderId="25" xfId="2" applyFont="1" applyFill="1" applyBorder="1" applyAlignment="1">
      <alignment vertical="center"/>
    </xf>
    <xf numFmtId="0" fontId="29" fillId="0" borderId="25" xfId="15" applyFont="1" applyFill="1" applyBorder="1" applyAlignment="1">
      <alignment vertical="center"/>
    </xf>
    <xf numFmtId="0" fontId="19" fillId="0" borderId="20" xfId="15" applyFont="1" applyFill="1" applyBorder="1" applyAlignment="1">
      <alignment vertical="center"/>
    </xf>
    <xf numFmtId="0" fontId="29" fillId="0" borderId="28" xfId="2" applyFont="1" applyFill="1" applyBorder="1" applyAlignment="1">
      <alignment vertical="center"/>
    </xf>
    <xf numFmtId="0" fontId="19" fillId="0" borderId="28" xfId="2" applyFont="1" applyFill="1" applyBorder="1" applyAlignment="1">
      <alignment vertical="center"/>
    </xf>
    <xf numFmtId="0" fontId="29" fillId="0" borderId="28" xfId="15" applyFont="1" applyFill="1" applyBorder="1" applyAlignment="1">
      <alignment vertical="center"/>
    </xf>
    <xf numFmtId="171" fontId="29" fillId="0" borderId="28" xfId="2" applyNumberFormat="1" applyFont="1" applyFill="1" applyBorder="1" applyAlignment="1">
      <alignment vertical="center"/>
    </xf>
    <xf numFmtId="0" fontId="29" fillId="0" borderId="29" xfId="2" applyFont="1" applyFill="1" applyBorder="1" applyAlignment="1">
      <alignment vertical="center"/>
    </xf>
    <xf numFmtId="0" fontId="19" fillId="0" borderId="29" xfId="2" applyFont="1" applyFill="1" applyBorder="1" applyAlignment="1">
      <alignment vertical="center"/>
    </xf>
    <xf numFmtId="0" fontId="29" fillId="0" borderId="29" xfId="0" applyFont="1" applyFill="1" applyBorder="1" applyAlignment="1">
      <alignment horizontal="left" vertical="center"/>
    </xf>
    <xf numFmtId="171" fontId="19" fillId="0" borderId="29" xfId="2" applyNumberFormat="1" applyFont="1" applyFill="1" applyBorder="1" applyAlignment="1">
      <alignment vertical="center"/>
    </xf>
    <xf numFmtId="171" fontId="29" fillId="0" borderId="29" xfId="2" applyNumberFormat="1" applyFont="1" applyFill="1" applyBorder="1" applyAlignment="1">
      <alignment vertical="center"/>
    </xf>
    <xf numFmtId="0" fontId="29" fillId="0" borderId="0" xfId="2" applyFont="1" applyFill="1" applyBorder="1" applyAlignment="1">
      <alignment horizontal="center" vertical="center"/>
    </xf>
    <xf numFmtId="0" fontId="33" fillId="0" borderId="0" xfId="2" applyFont="1" applyFill="1" applyBorder="1" applyAlignment="1">
      <alignment horizontal="center" vertical="center"/>
    </xf>
    <xf numFmtId="0" fontId="64" fillId="0" borderId="0" xfId="2" applyFont="1" applyFill="1" applyBorder="1" applyAlignment="1">
      <alignment vertical="center"/>
    </xf>
    <xf numFmtId="0" fontId="18" fillId="0" borderId="0" xfId="0" applyFont="1" applyFill="1" applyBorder="1" applyAlignment="1">
      <alignment horizontal="right" vertical="center"/>
    </xf>
    <xf numFmtId="0" fontId="29" fillId="0" borderId="0" xfId="2" applyFont="1" applyBorder="1" applyAlignment="1" applyProtection="1">
      <alignment vertical="center"/>
    </xf>
    <xf numFmtId="0" fontId="19" fillId="0" borderId="0" xfId="2" applyFont="1" applyBorder="1" applyAlignment="1" applyProtection="1">
      <alignment vertical="center"/>
    </xf>
    <xf numFmtId="0" fontId="12" fillId="0" borderId="0" xfId="0" applyFont="1" applyFill="1" applyBorder="1" applyAlignment="1" applyProtection="1">
      <alignment horizontal="left" vertical="center"/>
    </xf>
    <xf numFmtId="166" fontId="29" fillId="0" borderId="0" xfId="2" applyNumberFormat="1" applyFont="1" applyFill="1" applyBorder="1" applyAlignment="1" applyProtection="1">
      <alignment vertical="center"/>
    </xf>
    <xf numFmtId="166" fontId="29" fillId="0" borderId="0" xfId="2" applyNumberFormat="1" applyFont="1" applyBorder="1" applyAlignment="1" applyProtection="1">
      <alignment vertical="center"/>
    </xf>
    <xf numFmtId="0" fontId="29" fillId="2" borderId="0" xfId="15" applyFont="1" applyFill="1" applyBorder="1" applyAlignment="1" applyProtection="1">
      <alignment vertical="center"/>
    </xf>
    <xf numFmtId="0" fontId="29" fillId="0" borderId="0" xfId="2" applyFont="1" applyFill="1" applyBorder="1" applyAlignment="1" applyProtection="1">
      <alignment vertical="center"/>
    </xf>
    <xf numFmtId="0" fontId="29" fillId="0" borderId="0" xfId="2" applyFont="1" applyFill="1" applyBorder="1" applyAlignment="1" applyProtection="1">
      <alignment horizontal="centerContinuous" vertical="center"/>
    </xf>
    <xf numFmtId="0" fontId="19" fillId="0" borderId="0" xfId="2" applyFont="1" applyFill="1" applyBorder="1" applyAlignment="1" applyProtection="1">
      <alignment horizontal="centerContinuous" vertical="center"/>
    </xf>
    <xf numFmtId="0" fontId="19" fillId="0" borderId="0" xfId="2" applyFont="1" applyFill="1" applyBorder="1" applyAlignment="1" applyProtection="1">
      <alignment vertical="center"/>
    </xf>
    <xf numFmtId="0" fontId="20" fillId="0" borderId="0" xfId="2" applyFont="1" applyFill="1" applyAlignment="1" applyProtection="1">
      <alignment vertical="center"/>
    </xf>
    <xf numFmtId="0" fontId="20" fillId="0" borderId="0" xfId="2" applyFont="1" applyFill="1" applyAlignment="1">
      <alignment vertical="center"/>
    </xf>
    <xf numFmtId="0" fontId="25" fillId="0" borderId="0" xfId="2" applyFont="1" applyBorder="1" applyAlignment="1">
      <alignment vertical="center"/>
    </xf>
    <xf numFmtId="0" fontId="10" fillId="0" borderId="0" xfId="2" applyFont="1" applyBorder="1" applyAlignment="1">
      <alignment vertical="center"/>
    </xf>
    <xf numFmtId="0" fontId="23" fillId="0" borderId="0" xfId="2" applyFont="1" applyFill="1" applyBorder="1" applyAlignment="1">
      <alignment vertical="center"/>
    </xf>
    <xf numFmtId="171" fontId="19" fillId="0" borderId="0" xfId="2" applyNumberFormat="1" applyFont="1" applyFill="1" applyBorder="1" applyAlignment="1">
      <alignment horizontal="right" vertical="center"/>
    </xf>
    <xf numFmtId="171" fontId="29" fillId="0" borderId="0" xfId="2" applyNumberFormat="1" applyFont="1" applyFill="1" applyBorder="1" applyAlignment="1" applyProtection="1">
      <alignment vertical="center"/>
      <protection locked="0"/>
    </xf>
    <xf numFmtId="0" fontId="18" fillId="0" borderId="0" xfId="0" applyFont="1" applyFill="1" applyBorder="1" applyAlignment="1" applyProtection="1">
      <alignment horizontal="right" vertical="center"/>
    </xf>
    <xf numFmtId="0" fontId="22" fillId="0" borderId="0" xfId="2" applyFont="1" applyFill="1" applyBorder="1" applyAlignment="1">
      <alignment vertical="center"/>
    </xf>
    <xf numFmtId="171" fontId="23" fillId="0" borderId="0" xfId="2" applyNumberFormat="1" applyFont="1" applyFill="1" applyBorder="1" applyAlignment="1">
      <alignment horizontal="right" vertical="center"/>
    </xf>
    <xf numFmtId="0" fontId="22" fillId="0" borderId="0" xfId="2" applyFont="1" applyAlignment="1">
      <alignment vertical="center"/>
    </xf>
    <xf numFmtId="0" fontId="19" fillId="0" borderId="1" xfId="2" applyFont="1" applyBorder="1" applyAlignment="1" applyProtection="1">
      <alignment vertical="center"/>
    </xf>
    <xf numFmtId="0" fontId="29" fillId="2" borderId="1" xfId="15" applyFont="1" applyFill="1" applyBorder="1" applyAlignment="1" applyProtection="1">
      <alignment vertical="center"/>
    </xf>
    <xf numFmtId="0" fontId="29" fillId="0" borderId="1" xfId="2" applyFont="1" applyBorder="1" applyAlignment="1" applyProtection="1">
      <alignment vertical="center"/>
    </xf>
    <xf numFmtId="166" fontId="29" fillId="0" borderId="1" xfId="2" applyNumberFormat="1" applyFont="1" applyFill="1" applyBorder="1" applyAlignment="1" applyProtection="1">
      <alignment vertical="center"/>
    </xf>
    <xf numFmtId="0" fontId="33" fillId="0" borderId="0" xfId="2" applyFont="1" applyBorder="1" applyAlignment="1" applyProtection="1">
      <alignment horizontal="centerContinuous" vertical="center"/>
    </xf>
    <xf numFmtId="0" fontId="29" fillId="2" borderId="0" xfId="15" applyFont="1" applyFill="1" applyBorder="1" applyAlignment="1" applyProtection="1">
      <alignment horizontal="centerContinuous" vertical="center"/>
    </xf>
    <xf numFmtId="0" fontId="29" fillId="0" borderId="0" xfId="2" applyFont="1" applyBorder="1" applyAlignment="1" applyProtection="1">
      <alignment horizontal="centerContinuous" vertical="center"/>
    </xf>
    <xf numFmtId="166" fontId="29" fillId="0" borderId="0" xfId="2" applyNumberFormat="1" applyFont="1" applyFill="1" applyBorder="1" applyAlignment="1" applyProtection="1">
      <alignment horizontal="centerContinuous" vertical="center"/>
    </xf>
    <xf numFmtId="0" fontId="18" fillId="0" borderId="0" xfId="0" applyFont="1" applyFill="1" applyAlignment="1" applyProtection="1">
      <alignment horizontal="right" vertical="center"/>
    </xf>
    <xf numFmtId="0" fontId="20" fillId="0" borderId="0" xfId="2" applyFont="1" applyAlignment="1" applyProtection="1">
      <alignment vertical="center"/>
    </xf>
    <xf numFmtId="0" fontId="20" fillId="0" borderId="0" xfId="2" applyFont="1" applyBorder="1" applyAlignment="1">
      <alignment vertical="center"/>
    </xf>
    <xf numFmtId="0" fontId="65" fillId="36" borderId="0" xfId="0" applyFont="1" applyFill="1" applyBorder="1" applyAlignment="1" applyProtection="1">
      <alignment horizontal="centerContinuous" vertical="center"/>
      <protection locked="0"/>
    </xf>
    <xf numFmtId="0" fontId="25" fillId="36" borderId="0" xfId="2" applyFont="1" applyFill="1" applyBorder="1" applyAlignment="1">
      <alignment horizontal="centerContinuous" vertical="center"/>
    </xf>
    <xf numFmtId="0" fontId="25" fillId="36" borderId="0" xfId="0" applyFont="1" applyFill="1" applyBorder="1" applyAlignment="1" applyProtection="1">
      <alignment horizontal="centerContinuous" vertical="center"/>
      <protection locked="0"/>
    </xf>
    <xf numFmtId="0" fontId="26" fillId="36" borderId="0" xfId="2" applyFont="1" applyFill="1" applyBorder="1" applyAlignment="1">
      <alignment horizontal="centerContinuous" vertical="center"/>
    </xf>
    <xf numFmtId="0" fontId="21" fillId="0" borderId="0" xfId="2" applyFont="1" applyBorder="1" applyAlignment="1">
      <alignment horizontal="centerContinuous" vertical="center"/>
    </xf>
    <xf numFmtId="0" fontId="20" fillId="0" borderId="0" xfId="2" applyFont="1" applyBorder="1" applyAlignment="1">
      <alignment horizontal="centerContinuous" vertical="center"/>
    </xf>
    <xf numFmtId="0" fontId="22" fillId="36" borderId="0" xfId="2" applyFont="1" applyFill="1" applyBorder="1" applyAlignment="1">
      <alignment vertical="center"/>
    </xf>
    <xf numFmtId="0" fontId="23" fillId="36" borderId="0" xfId="2" applyFont="1" applyFill="1" applyBorder="1" applyAlignment="1">
      <alignment horizontal="centerContinuous"/>
    </xf>
    <xf numFmtId="0" fontId="22" fillId="36" borderId="0" xfId="2" applyFont="1" applyFill="1" applyBorder="1" applyAlignment="1">
      <alignment horizontal="centerContinuous"/>
    </xf>
    <xf numFmtId="0" fontId="23" fillId="36" borderId="0" xfId="15" applyFont="1" applyFill="1" applyBorder="1" applyAlignment="1">
      <alignment horizontal="center" vertical="center"/>
    </xf>
    <xf numFmtId="0" fontId="23" fillId="36" borderId="0" xfId="15" applyFont="1" applyFill="1" applyBorder="1" applyAlignment="1">
      <alignment horizontal="centerContinuous" vertical="center"/>
    </xf>
    <xf numFmtId="0" fontId="23" fillId="36" borderId="0" xfId="2" quotePrefix="1" applyFont="1" applyFill="1" applyBorder="1" applyAlignment="1">
      <alignment horizontal="centerContinuous" vertical="center"/>
    </xf>
    <xf numFmtId="0" fontId="22" fillId="36" borderId="0" xfId="2" applyFont="1" applyFill="1" applyBorder="1" applyAlignment="1">
      <alignment horizontal="centerContinuous" vertical="center"/>
    </xf>
    <xf numFmtId="0" fontId="23" fillId="36" borderId="0" xfId="2" applyFont="1" applyFill="1" applyBorder="1" applyAlignment="1">
      <alignment horizontal="center" vertical="center"/>
    </xf>
    <xf numFmtId="0" fontId="22" fillId="36" borderId="0" xfId="2" applyFont="1" applyFill="1" applyBorder="1" applyAlignment="1">
      <alignment horizontal="center" vertical="center"/>
    </xf>
    <xf numFmtId="0" fontId="23" fillId="36" borderId="0" xfId="2" applyFont="1" applyFill="1" applyBorder="1" applyAlignment="1">
      <alignment horizontal="centerContinuous" vertical="center"/>
    </xf>
    <xf numFmtId="0" fontId="23" fillId="0" borderId="0" xfId="2" applyFont="1" applyFill="1" applyBorder="1" applyAlignment="1" applyProtection="1">
      <alignment vertical="center"/>
    </xf>
    <xf numFmtId="0" fontId="61" fillId="0" borderId="0" xfId="0" applyFont="1" applyFill="1" applyBorder="1" applyAlignment="1" applyProtection="1">
      <alignment horizontal="left" vertical="center"/>
    </xf>
    <xf numFmtId="0" fontId="66" fillId="0" borderId="0" xfId="2" applyFont="1" applyFill="1" applyBorder="1" applyAlignment="1" applyProtection="1">
      <alignment vertical="center"/>
    </xf>
    <xf numFmtId="0" fontId="67" fillId="0" borderId="0" xfId="0" applyFont="1" applyFill="1" applyBorder="1" applyAlignment="1">
      <alignment horizontal="right" vertical="center"/>
    </xf>
    <xf numFmtId="0" fontId="29" fillId="0" borderId="0" xfId="15" applyFont="1" applyFill="1" applyBorder="1" applyAlignment="1" applyProtection="1">
      <alignment vertical="center"/>
    </xf>
    <xf numFmtId="0" fontId="29" fillId="35" borderId="0" xfId="15" applyFont="1" applyFill="1" applyBorder="1" applyAlignment="1">
      <alignment vertical="center"/>
    </xf>
    <xf numFmtId="0" fontId="29" fillId="0" borderId="2" xfId="2" applyFont="1" applyBorder="1" applyAlignment="1" applyProtection="1">
      <alignment vertical="center"/>
    </xf>
    <xf numFmtId="0" fontId="19" fillId="0" borderId="2" xfId="2" applyFont="1" applyBorder="1" applyAlignment="1" applyProtection="1">
      <alignment vertical="center"/>
    </xf>
    <xf numFmtId="0" fontId="29" fillId="35" borderId="2" xfId="15" applyFont="1" applyFill="1" applyBorder="1" applyAlignment="1" applyProtection="1">
      <alignment vertical="center"/>
    </xf>
    <xf numFmtId="166" fontId="29" fillId="0" borderId="2" xfId="2" applyNumberFormat="1" applyFont="1" applyFill="1" applyBorder="1" applyAlignment="1" applyProtection="1">
      <alignment vertical="center"/>
    </xf>
    <xf numFmtId="0" fontId="29" fillId="0" borderId="2" xfId="2" applyFont="1" applyFill="1" applyBorder="1" applyAlignment="1" applyProtection="1">
      <alignment vertical="center"/>
    </xf>
    <xf numFmtId="0" fontId="66" fillId="0" borderId="0" xfId="2" applyFont="1" applyAlignment="1">
      <alignment vertical="center"/>
    </xf>
    <xf numFmtId="0" fontId="29" fillId="35" borderId="0" xfId="15" applyFont="1" applyFill="1" applyBorder="1" applyAlignment="1" applyProtection="1">
      <alignment vertical="center"/>
    </xf>
    <xf numFmtId="0" fontId="29" fillId="35" borderId="0" xfId="15" applyFont="1" applyFill="1" applyBorder="1" applyAlignment="1" applyProtection="1">
      <alignment horizontal="centerContinuous" vertical="center"/>
    </xf>
    <xf numFmtId="0" fontId="23" fillId="0" borderId="0" xfId="2" applyFont="1" applyBorder="1" applyAlignment="1" applyProtection="1">
      <alignment vertical="center"/>
    </xf>
    <xf numFmtId="0" fontId="67" fillId="0" borderId="0" xfId="0" applyFont="1" applyFill="1" applyBorder="1" applyAlignment="1" applyProtection="1">
      <alignment horizontal="right" vertical="center"/>
    </xf>
    <xf numFmtId="0" fontId="25" fillId="0" borderId="0" xfId="2" applyFont="1" applyBorder="1" applyAlignment="1" applyProtection="1">
      <alignment vertical="center"/>
    </xf>
    <xf numFmtId="0" fontId="13" fillId="3" borderId="0" xfId="0" applyFont="1" applyFill="1" applyBorder="1" applyAlignment="1" applyProtection="1">
      <alignment horizontal="centerContinuous" vertical="center"/>
    </xf>
    <xf numFmtId="0" fontId="25" fillId="3" borderId="0" xfId="2" applyFont="1" applyFill="1" applyAlignment="1" applyProtection="1">
      <alignment horizontal="centerContinuous" vertical="center"/>
    </xf>
    <xf numFmtId="0" fontId="25" fillId="3" borderId="0" xfId="0" applyFont="1" applyFill="1" applyBorder="1" applyAlignment="1" applyProtection="1">
      <alignment horizontal="centerContinuous" vertical="center"/>
    </xf>
    <xf numFmtId="0" fontId="26" fillId="3" borderId="0" xfId="2" applyFont="1" applyFill="1" applyAlignment="1" applyProtection="1">
      <alignment horizontal="centerContinuous" vertical="center"/>
    </xf>
    <xf numFmtId="0" fontId="21" fillId="0" borderId="0" xfId="2" applyFont="1" applyAlignment="1" applyProtection="1">
      <alignment horizontal="centerContinuous" vertical="center"/>
    </xf>
    <xf numFmtId="0" fontId="20" fillId="0" borderId="0" xfId="2" applyFont="1" applyAlignment="1" applyProtection="1">
      <alignment horizontal="centerContinuous" vertical="center"/>
    </xf>
    <xf numFmtId="0" fontId="22" fillId="3" borderId="0" xfId="2" applyFont="1" applyFill="1" applyBorder="1" applyAlignment="1" applyProtection="1">
      <alignment vertical="center"/>
    </xf>
    <xf numFmtId="0" fontId="23" fillId="3" borderId="0" xfId="2" applyFont="1" applyFill="1" applyBorder="1" applyAlignment="1" applyProtection="1">
      <alignment horizontal="centerContinuous"/>
    </xf>
    <xf numFmtId="0" fontId="22" fillId="3" borderId="0" xfId="2" applyFont="1" applyFill="1" applyBorder="1" applyAlignment="1" applyProtection="1">
      <alignment horizontal="centerContinuous"/>
    </xf>
    <xf numFmtId="0" fontId="23" fillId="3" borderId="0" xfId="15" applyFont="1" applyFill="1" applyBorder="1" applyAlignment="1" applyProtection="1">
      <alignment horizontal="center" vertical="center"/>
    </xf>
    <xf numFmtId="0" fontId="23" fillId="3" borderId="0" xfId="15" applyFont="1" applyFill="1" applyBorder="1" applyAlignment="1" applyProtection="1">
      <alignment horizontal="centerContinuous" vertical="center"/>
    </xf>
    <xf numFmtId="0" fontId="23" fillId="3" borderId="0" xfId="2" quotePrefix="1" applyFont="1" applyFill="1" applyBorder="1" applyAlignment="1" applyProtection="1">
      <alignment horizontal="centerContinuous" vertical="center"/>
    </xf>
    <xf numFmtId="0" fontId="22" fillId="3" borderId="0" xfId="2" applyFont="1" applyFill="1" applyBorder="1" applyAlignment="1" applyProtection="1">
      <alignment horizontal="centerContinuous" vertical="center"/>
    </xf>
    <xf numFmtId="0" fontId="23" fillId="3" borderId="0" xfId="2" applyFont="1" applyFill="1" applyBorder="1" applyAlignment="1" applyProtection="1">
      <alignment horizontal="center" vertical="center"/>
    </xf>
    <xf numFmtId="0" fontId="22" fillId="3" borderId="0" xfId="2" applyFont="1" applyFill="1" applyBorder="1" applyAlignment="1" applyProtection="1">
      <alignment horizontal="center" vertical="center"/>
    </xf>
    <xf numFmtId="0" fontId="23" fillId="3" borderId="0" xfId="2" applyFont="1" applyFill="1" applyBorder="1" applyAlignment="1" applyProtection="1">
      <alignment horizontal="centerContinuous" vertical="center"/>
    </xf>
    <xf numFmtId="171" fontId="19" fillId="0" borderId="0" xfId="2" applyNumberFormat="1" applyFont="1" applyFill="1" applyBorder="1" applyAlignment="1" applyProtection="1">
      <alignment vertical="center"/>
    </xf>
    <xf numFmtId="0" fontId="18" fillId="0" borderId="0" xfId="0" applyFont="1" applyFill="1" applyBorder="1" applyAlignment="1" applyProtection="1">
      <alignment horizontal="left" vertical="center"/>
    </xf>
    <xf numFmtId="171" fontId="18" fillId="0" borderId="0" xfId="0" applyNumberFormat="1" applyFont="1" applyFill="1" applyBorder="1" applyAlignment="1">
      <alignment horizontal="right" vertical="center"/>
    </xf>
    <xf numFmtId="0" fontId="29" fillId="2" borderId="2" xfId="15" applyFont="1" applyFill="1" applyBorder="1" applyAlignment="1" applyProtection="1">
      <alignment vertical="center"/>
    </xf>
    <xf numFmtId="0" fontId="25" fillId="2" borderId="0" xfId="34" applyFont="1" applyFill="1" applyAlignment="1">
      <alignment vertical="center"/>
    </xf>
    <xf numFmtId="0" fontId="25" fillId="0" borderId="0" xfId="34" applyFont="1" applyAlignment="1">
      <alignment vertical="center"/>
    </xf>
    <xf numFmtId="0" fontId="13" fillId="2" borderId="0" xfId="35" applyFont="1" applyFill="1" applyBorder="1" applyAlignment="1">
      <alignment horizontal="right" vertical="center"/>
    </xf>
    <xf numFmtId="0" fontId="13" fillId="2" borderId="0" xfId="35" applyFont="1" applyFill="1" applyBorder="1" applyAlignment="1">
      <alignment horizontal="center" vertical="center"/>
    </xf>
    <xf numFmtId="0" fontId="68" fillId="3" borderId="13" xfId="34" applyFont="1" applyFill="1" applyBorder="1" applyAlignment="1">
      <alignment horizontal="center" vertical="center"/>
    </xf>
    <xf numFmtId="0" fontId="68" fillId="3" borderId="2" xfId="34" applyFont="1" applyFill="1" applyBorder="1" applyAlignment="1">
      <alignment horizontal="center" vertical="center"/>
    </xf>
    <xf numFmtId="0" fontId="68" fillId="3" borderId="14" xfId="34" applyFont="1" applyFill="1" applyBorder="1" applyAlignment="1">
      <alignment horizontal="center" vertical="center"/>
    </xf>
    <xf numFmtId="0" fontId="68" fillId="3" borderId="15" xfId="34" applyFont="1" applyFill="1" applyBorder="1" applyAlignment="1">
      <alignment horizontal="center" vertical="center"/>
    </xf>
    <xf numFmtId="0" fontId="68" fillId="3" borderId="0" xfId="34" applyFont="1" applyFill="1" applyBorder="1" applyAlignment="1">
      <alignment horizontal="center" vertical="center"/>
    </xf>
    <xf numFmtId="0" fontId="68" fillId="3" borderId="16" xfId="34" applyFont="1" applyFill="1" applyBorder="1" applyAlignment="1">
      <alignment horizontal="center" vertical="center"/>
    </xf>
    <xf numFmtId="0" fontId="68" fillId="3" borderId="17" xfId="34" applyFont="1" applyFill="1" applyBorder="1" applyAlignment="1">
      <alignment horizontal="center" vertical="center"/>
    </xf>
    <xf numFmtId="0" fontId="68" fillId="3" borderId="1" xfId="34" applyFont="1" applyFill="1" applyBorder="1" applyAlignment="1">
      <alignment horizontal="center" vertical="center"/>
    </xf>
    <xf numFmtId="0" fontId="68" fillId="3" borderId="18" xfId="34" applyFont="1" applyFill="1" applyBorder="1" applyAlignment="1">
      <alignment horizontal="center" vertical="center"/>
    </xf>
    <xf numFmtId="0" fontId="21" fillId="2" borderId="0" xfId="34" applyFont="1" applyFill="1" applyAlignment="1">
      <alignment horizontal="centerContinuous" vertical="center"/>
    </xf>
    <xf numFmtId="0" fontId="68" fillId="0" borderId="0" xfId="34" applyFont="1" applyAlignment="1">
      <alignment horizontal="centerContinuous" vertical="center"/>
    </xf>
    <xf numFmtId="0" fontId="69" fillId="0" borderId="0" xfId="34" applyFont="1" applyAlignment="1">
      <alignment horizontal="centerContinuous" vertical="center"/>
    </xf>
    <xf numFmtId="0" fontId="20" fillId="0" borderId="0" xfId="34" applyFont="1" applyAlignment="1">
      <alignment vertical="center"/>
    </xf>
    <xf numFmtId="0" fontId="22" fillId="2" borderId="0" xfId="34" applyFont="1" applyFill="1" applyBorder="1" applyAlignment="1">
      <alignment vertical="center"/>
    </xf>
    <xf numFmtId="0" fontId="69" fillId="3" borderId="2" xfId="34" applyFont="1" applyFill="1" applyBorder="1" applyAlignment="1">
      <alignment horizontal="centerContinuous"/>
    </xf>
    <xf numFmtId="0" fontId="68" fillId="3" borderId="25" xfId="15" applyFont="1" applyFill="1" applyBorder="1" applyAlignment="1">
      <alignment horizontal="center" vertical="center"/>
    </xf>
    <xf numFmtId="0" fontId="68" fillId="3" borderId="14" xfId="15" applyFont="1" applyFill="1" applyBorder="1" applyAlignment="1">
      <alignment horizontal="center" vertical="center"/>
    </xf>
    <xf numFmtId="0" fontId="69" fillId="3" borderId="0" xfId="34" applyFont="1" applyFill="1" applyBorder="1" applyAlignment="1">
      <alignment horizontal="centerContinuous" vertical="center"/>
    </xf>
    <xf numFmtId="0" fontId="68" fillId="3" borderId="0" xfId="15" applyFont="1" applyFill="1" applyBorder="1" applyAlignment="1">
      <alignment horizontal="center" vertical="center" wrapText="1"/>
    </xf>
    <xf numFmtId="0" fontId="68" fillId="3" borderId="0" xfId="15" applyFont="1" applyFill="1" applyBorder="1" applyAlignment="1">
      <alignment horizontal="center" vertical="center"/>
    </xf>
    <xf numFmtId="0" fontId="68" fillId="3" borderId="16" xfId="15" applyFont="1" applyFill="1" applyBorder="1" applyAlignment="1">
      <alignment horizontal="center" vertical="center"/>
    </xf>
    <xf numFmtId="0" fontId="69" fillId="3" borderId="1" xfId="34" applyFont="1" applyFill="1" applyBorder="1" applyAlignment="1">
      <alignment horizontal="center" vertical="center"/>
    </xf>
    <xf numFmtId="0" fontId="68" fillId="3" borderId="1" xfId="15" applyFont="1" applyFill="1" applyBorder="1" applyAlignment="1">
      <alignment horizontal="center" vertical="center" wrapText="1"/>
    </xf>
    <xf numFmtId="0" fontId="68" fillId="3" borderId="1" xfId="15" applyFont="1" applyFill="1" applyBorder="1" applyAlignment="1">
      <alignment horizontal="center" vertical="center"/>
    </xf>
    <xf numFmtId="0" fontId="68" fillId="3" borderId="18" xfId="15" applyFont="1" applyFill="1" applyBorder="1" applyAlignment="1">
      <alignment horizontal="center" vertical="center"/>
    </xf>
    <xf numFmtId="0" fontId="29" fillId="2" borderId="0" xfId="34" applyFont="1" applyFill="1" applyBorder="1" applyAlignment="1">
      <alignment vertical="center"/>
    </xf>
    <xf numFmtId="0" fontId="29" fillId="0" borderId="0" xfId="34" applyFont="1" applyBorder="1" applyAlignment="1">
      <alignment vertical="center"/>
    </xf>
    <xf numFmtId="166" fontId="29" fillId="0" borderId="0" xfId="34" applyNumberFormat="1" applyFont="1" applyFill="1" applyBorder="1" applyAlignment="1">
      <alignment vertical="center"/>
    </xf>
    <xf numFmtId="0" fontId="29" fillId="0" borderId="0" xfId="34" applyFont="1" applyAlignment="1">
      <alignment vertical="center"/>
    </xf>
    <xf numFmtId="0" fontId="19" fillId="2" borderId="0" xfId="34" applyFont="1" applyFill="1" applyBorder="1" applyAlignment="1">
      <alignment vertical="center"/>
    </xf>
    <xf numFmtId="0" fontId="26" fillId="0" borderId="0" xfId="34" applyFont="1" applyBorder="1" applyAlignment="1">
      <alignment vertical="center"/>
    </xf>
    <xf numFmtId="169" fontId="26" fillId="0" borderId="0" xfId="36" applyNumberFormat="1" applyFont="1" applyAlignment="1">
      <alignment horizontal="center" vertical="center"/>
    </xf>
    <xf numFmtId="0" fontId="19" fillId="0" borderId="0" xfId="34" applyFont="1" applyAlignment="1">
      <alignment vertical="center"/>
    </xf>
    <xf numFmtId="0" fontId="14" fillId="0" borderId="0" xfId="35" applyFont="1" applyFill="1" applyBorder="1" applyAlignment="1" applyProtection="1">
      <alignment horizontal="left" vertical="center" indent="1"/>
      <protection locked="0"/>
    </xf>
    <xf numFmtId="169" fontId="25" fillId="0" borderId="0" xfId="36" applyNumberFormat="1" applyFont="1" applyAlignment="1">
      <alignment horizontal="center" vertical="center"/>
    </xf>
    <xf numFmtId="0" fontId="25" fillId="0" borderId="0" xfId="34" applyFont="1" applyBorder="1" applyAlignment="1">
      <alignment horizontal="left" vertical="center" indent="2"/>
    </xf>
    <xf numFmtId="0" fontId="14" fillId="0" borderId="0" xfId="35" applyFont="1" applyFill="1" applyBorder="1" applyAlignment="1" applyProtection="1">
      <alignment horizontal="left" vertical="center" wrapText="1" indent="1"/>
      <protection locked="0"/>
    </xf>
    <xf numFmtId="0" fontId="13" fillId="0" borderId="0" xfId="35" applyFont="1" applyFill="1" applyBorder="1" applyAlignment="1" applyProtection="1">
      <alignment horizontal="left" vertical="center"/>
      <protection locked="0"/>
    </xf>
    <xf numFmtId="0" fontId="26" fillId="2" borderId="0" xfId="15" applyFont="1" applyFill="1" applyBorder="1" applyAlignment="1">
      <alignment vertical="center"/>
    </xf>
    <xf numFmtId="0" fontId="25" fillId="2" borderId="1" xfId="15" applyFont="1" applyFill="1" applyBorder="1" applyAlignment="1">
      <alignment vertical="center"/>
    </xf>
    <xf numFmtId="43" fontId="25" fillId="0" borderId="1" xfId="36" applyFont="1" applyBorder="1" applyAlignment="1">
      <alignment horizontal="center" vertical="center"/>
    </xf>
    <xf numFmtId="0" fontId="19" fillId="0" borderId="0" xfId="34" applyFont="1" applyBorder="1" applyAlignment="1">
      <alignment vertical="center"/>
    </xf>
    <xf numFmtId="0" fontId="70" fillId="0" borderId="0" xfId="37" applyFont="1"/>
    <xf numFmtId="0" fontId="25" fillId="0" borderId="0" xfId="34" applyFont="1" applyBorder="1" applyAlignment="1">
      <alignment vertical="center"/>
    </xf>
    <xf numFmtId="0" fontId="25" fillId="35" borderId="0" xfId="34" applyFont="1" applyFill="1" applyBorder="1" applyAlignment="1">
      <alignment vertical="center"/>
    </xf>
    <xf numFmtId="0" fontId="71" fillId="0" borderId="0" xfId="0" applyFont="1"/>
    <xf numFmtId="0" fontId="59" fillId="3" borderId="30" xfId="0" applyFont="1" applyFill="1" applyBorder="1" applyAlignment="1">
      <alignment horizontal="center" vertical="center"/>
    </xf>
    <xf numFmtId="0" fontId="59" fillId="3" borderId="31" xfId="0" applyFont="1" applyFill="1" applyBorder="1" applyAlignment="1">
      <alignment horizontal="center" vertical="center"/>
    </xf>
    <xf numFmtId="0" fontId="59" fillId="3" borderId="32" xfId="0" applyFont="1" applyFill="1" applyBorder="1" applyAlignment="1">
      <alignment horizontal="center" vertical="center"/>
    </xf>
    <xf numFmtId="0" fontId="59" fillId="3" borderId="33" xfId="0" applyFont="1" applyFill="1" applyBorder="1" applyAlignment="1">
      <alignment horizontal="center" vertical="center"/>
    </xf>
    <xf numFmtId="0" fontId="59" fillId="3" borderId="0" xfId="0" applyFont="1" applyFill="1" applyBorder="1" applyAlignment="1">
      <alignment horizontal="center" vertical="center"/>
    </xf>
    <xf numFmtId="0" fontId="59" fillId="3" borderId="34" xfId="0" applyFont="1" applyFill="1" applyBorder="1" applyAlignment="1">
      <alignment horizontal="center" vertical="center"/>
    </xf>
    <xf numFmtId="0" fontId="59" fillId="3" borderId="33" xfId="0" applyFont="1" applyFill="1" applyBorder="1" applyAlignment="1">
      <alignment horizontal="center" vertical="center" wrapText="1"/>
    </xf>
    <xf numFmtId="0" fontId="59" fillId="3" borderId="0" xfId="0" applyFont="1" applyFill="1" applyBorder="1" applyAlignment="1">
      <alignment horizontal="center" vertical="center" wrapText="1"/>
    </xf>
    <xf numFmtId="0" fontId="59" fillId="3" borderId="0" xfId="0" applyFont="1" applyFill="1" applyBorder="1" applyAlignment="1">
      <alignment horizontal="center" vertical="center" wrapText="1"/>
    </xf>
    <xf numFmtId="0" fontId="59" fillId="3" borderId="35" xfId="0" applyFont="1" applyFill="1" applyBorder="1" applyAlignment="1">
      <alignment horizontal="center" vertical="center"/>
    </xf>
    <xf numFmtId="0" fontId="59" fillId="3" borderId="0" xfId="0" applyFont="1" applyFill="1" applyBorder="1" applyAlignment="1">
      <alignment horizontal="center" vertical="center"/>
    </xf>
    <xf numFmtId="0" fontId="59" fillId="3" borderId="34" xfId="0" applyFont="1" applyFill="1" applyBorder="1" applyAlignment="1">
      <alignment horizontal="center" vertical="center" wrapText="1"/>
    </xf>
    <xf numFmtId="0" fontId="59" fillId="3" borderId="36" xfId="0" applyFont="1" applyFill="1" applyBorder="1" applyAlignment="1">
      <alignment horizontal="center" vertical="center" wrapText="1"/>
    </xf>
    <xf numFmtId="0" fontId="59" fillId="3" borderId="35" xfId="0" applyFont="1" applyFill="1" applyBorder="1" applyAlignment="1">
      <alignment horizontal="center" vertical="center" wrapText="1"/>
    </xf>
    <xf numFmtId="0" fontId="59" fillId="3" borderId="35" xfId="0" applyFont="1" applyFill="1" applyBorder="1" applyAlignment="1">
      <alignment horizontal="center" vertical="center" wrapText="1"/>
    </xf>
    <xf numFmtId="0" fontId="59" fillId="3" borderId="35" xfId="0" applyFont="1" applyFill="1" applyBorder="1" applyAlignment="1">
      <alignment horizontal="center" vertical="center"/>
    </xf>
    <xf numFmtId="0" fontId="58" fillId="3" borderId="35" xfId="0" applyFont="1" applyFill="1" applyBorder="1" applyAlignment="1">
      <alignment horizontal="center" vertical="center" wrapText="1"/>
    </xf>
    <xf numFmtId="0" fontId="59" fillId="3" borderId="37" xfId="0" applyFont="1" applyFill="1" applyBorder="1" applyAlignment="1">
      <alignment horizontal="center" vertical="center" wrapText="1"/>
    </xf>
    <xf numFmtId="0" fontId="59" fillId="0" borderId="38" xfId="0" applyFont="1" applyFill="1" applyBorder="1" applyAlignment="1">
      <alignment horizontal="center" vertical="center" wrapText="1"/>
    </xf>
    <xf numFmtId="0" fontId="59" fillId="0" borderId="38" xfId="0" applyFont="1" applyFill="1" applyBorder="1" applyAlignment="1">
      <alignment horizontal="center" vertical="center"/>
    </xf>
    <xf numFmtId="0" fontId="58" fillId="0" borderId="38" xfId="0" applyFont="1" applyFill="1" applyBorder="1" applyAlignment="1">
      <alignment horizontal="center" vertical="center" wrapText="1"/>
    </xf>
    <xf numFmtId="0" fontId="59" fillId="37" borderId="39" xfId="0" applyFont="1" applyFill="1" applyBorder="1" applyAlignment="1">
      <alignment horizontal="left" vertical="center" wrapText="1"/>
    </xf>
    <xf numFmtId="0" fontId="59" fillId="37" borderId="38" xfId="0" applyFont="1" applyFill="1" applyBorder="1" applyAlignment="1">
      <alignment horizontal="left" vertical="center" wrapText="1"/>
    </xf>
    <xf numFmtId="0" fontId="59" fillId="37" borderId="40" xfId="0" applyFont="1" applyFill="1" applyBorder="1" applyAlignment="1">
      <alignment horizontal="left" vertical="center" wrapText="1"/>
    </xf>
    <xf numFmtId="0" fontId="58" fillId="38" borderId="39" xfId="0" applyFont="1" applyFill="1" applyBorder="1" applyAlignment="1">
      <alignment horizontal="left" vertical="center" wrapText="1"/>
    </xf>
    <xf numFmtId="0" fontId="58" fillId="38" borderId="38" xfId="0" applyFont="1" applyFill="1" applyBorder="1" applyAlignment="1">
      <alignment horizontal="left" vertical="center" wrapText="1"/>
    </xf>
    <xf numFmtId="0" fontId="58" fillId="38" borderId="40" xfId="0" applyFont="1" applyFill="1" applyBorder="1" applyAlignment="1">
      <alignment horizontal="left" vertical="center" wrapText="1"/>
    </xf>
    <xf numFmtId="0" fontId="14" fillId="39" borderId="41" xfId="0" applyFont="1" applyFill="1" applyBorder="1" applyAlignment="1">
      <alignment horizontal="center" vertical="center" wrapText="1"/>
    </xf>
    <xf numFmtId="0" fontId="14" fillId="39" borderId="30" xfId="0" applyFont="1" applyFill="1" applyBorder="1" applyAlignment="1">
      <alignment horizontal="center" vertical="center" wrapText="1"/>
    </xf>
    <xf numFmtId="0" fontId="14" fillId="39" borderId="31" xfId="0" applyFont="1" applyFill="1" applyBorder="1" applyAlignment="1">
      <alignment horizontal="center" vertical="center" wrapText="1"/>
    </xf>
    <xf numFmtId="0" fontId="14" fillId="39" borderId="32" xfId="0" applyFont="1" applyFill="1" applyBorder="1" applyAlignment="1">
      <alignment horizontal="center" vertical="center" wrapText="1"/>
    </xf>
    <xf numFmtId="0" fontId="72" fillId="0" borderId="41" xfId="0" applyFont="1" applyBorder="1" applyAlignment="1">
      <alignment horizontal="center" vertical="center"/>
    </xf>
    <xf numFmtId="0" fontId="72" fillId="0" borderId="41" xfId="0" applyFont="1" applyBorder="1" applyAlignment="1">
      <alignment vertical="center" wrapText="1"/>
    </xf>
    <xf numFmtId="0" fontId="72" fillId="0" borderId="42" xfId="0" applyFont="1" applyBorder="1" applyAlignment="1">
      <alignment vertical="center" wrapText="1"/>
    </xf>
    <xf numFmtId="0" fontId="13" fillId="0" borderId="41" xfId="0" applyFont="1" applyBorder="1" applyAlignment="1">
      <alignment horizontal="center" vertical="center" wrapText="1"/>
    </xf>
    <xf numFmtId="15" fontId="13" fillId="0" borderId="39" xfId="0" applyNumberFormat="1" applyFont="1" applyBorder="1" applyAlignment="1">
      <alignment horizontal="center" vertical="center" wrapText="1"/>
    </xf>
    <xf numFmtId="0" fontId="13" fillId="0" borderId="42" xfId="0" applyFont="1" applyBorder="1" applyAlignment="1">
      <alignment horizontal="center" vertical="center" wrapText="1"/>
    </xf>
    <xf numFmtId="43" fontId="13" fillId="0" borderId="40" xfId="0" applyNumberFormat="1" applyFont="1" applyBorder="1" applyAlignment="1">
      <alignment horizontal="center" vertical="center" wrapText="1"/>
    </xf>
    <xf numFmtId="0" fontId="13" fillId="0" borderId="42" xfId="0" applyFont="1" applyFill="1" applyBorder="1" applyAlignment="1">
      <alignment horizontal="center" vertical="center" wrapText="1"/>
    </xf>
    <xf numFmtId="169" fontId="13" fillId="0" borderId="40" xfId="0" applyNumberFormat="1" applyFont="1" applyBorder="1" applyAlignment="1">
      <alignment horizontal="center" vertical="center" wrapText="1"/>
    </xf>
    <xf numFmtId="0" fontId="14" fillId="39" borderId="33" xfId="0" applyFont="1" applyFill="1" applyBorder="1" applyAlignment="1">
      <alignment horizontal="center" vertical="center" wrapText="1"/>
    </xf>
    <xf numFmtId="0" fontId="14" fillId="39" borderId="0" xfId="0" applyFont="1" applyFill="1" applyBorder="1" applyAlignment="1">
      <alignment horizontal="center" vertical="center" wrapText="1"/>
    </xf>
    <xf numFmtId="0" fontId="14" fillId="39" borderId="34" xfId="0" applyFont="1" applyFill="1" applyBorder="1" applyAlignment="1">
      <alignment horizontal="center" vertical="center" wrapText="1"/>
    </xf>
    <xf numFmtId="0" fontId="13" fillId="0" borderId="39" xfId="0" applyFont="1" applyBorder="1" applyAlignment="1">
      <alignment horizontal="center" vertical="center" wrapText="1"/>
    </xf>
    <xf numFmtId="0" fontId="72" fillId="0" borderId="41" xfId="0" applyFont="1" applyFill="1" applyBorder="1" applyAlignment="1">
      <alignment horizontal="center" vertical="center"/>
    </xf>
    <xf numFmtId="0" fontId="72" fillId="0" borderId="41" xfId="0" applyFont="1" applyFill="1" applyBorder="1" applyAlignment="1">
      <alignment vertical="center" wrapText="1"/>
    </xf>
    <xf numFmtId="0" fontId="72" fillId="0" borderId="42" xfId="0" applyFont="1" applyFill="1" applyBorder="1" applyAlignment="1">
      <alignment vertical="center" wrapText="1"/>
    </xf>
    <xf numFmtId="0" fontId="13" fillId="0" borderId="41" xfId="0" applyFont="1" applyFill="1" applyBorder="1" applyAlignment="1">
      <alignment horizontal="center" vertical="center" wrapText="1"/>
    </xf>
    <xf numFmtId="0" fontId="14" fillId="0" borderId="41" xfId="0" applyFont="1" applyBorder="1" applyAlignment="1">
      <alignment horizontal="center" vertical="center" wrapText="1"/>
    </xf>
    <xf numFmtId="0" fontId="72" fillId="0" borderId="41" xfId="0" applyFont="1" applyBorder="1" applyAlignment="1">
      <alignment horizontal="left" vertical="center" wrapText="1" indent="2"/>
    </xf>
    <xf numFmtId="0" fontId="72" fillId="0" borderId="42" xfId="0" applyFont="1" applyBorder="1" applyAlignment="1">
      <alignment horizontal="left" vertical="center" wrapText="1" indent="2"/>
    </xf>
    <xf numFmtId="0" fontId="72" fillId="0" borderId="38" xfId="0" applyFont="1" applyBorder="1" applyAlignment="1">
      <alignment horizontal="center" vertical="center"/>
    </xf>
    <xf numFmtId="0" fontId="72" fillId="0" borderId="38" xfId="0" applyFont="1" applyBorder="1" applyAlignment="1">
      <alignment vertical="center" wrapText="1"/>
    </xf>
    <xf numFmtId="0" fontId="72" fillId="0" borderId="35" xfId="0" applyFont="1" applyBorder="1" applyAlignment="1">
      <alignment vertical="center" wrapText="1"/>
    </xf>
    <xf numFmtId="0" fontId="13" fillId="0" borderId="35" xfId="0" applyFont="1" applyBorder="1" applyAlignment="1">
      <alignment horizontal="center" vertical="center" wrapText="1"/>
    </xf>
    <xf numFmtId="0" fontId="13" fillId="0" borderId="35" xfId="0" applyFont="1" applyFill="1" applyBorder="1" applyAlignment="1">
      <alignment horizontal="center" vertical="center" wrapText="1"/>
    </xf>
    <xf numFmtId="0" fontId="72" fillId="0" borderId="42" xfId="0" applyFont="1" applyBorder="1" applyAlignment="1">
      <alignment horizontal="center" vertical="center"/>
    </xf>
    <xf numFmtId="169" fontId="25" fillId="0" borderId="41" xfId="1" applyNumberFormat="1" applyFont="1" applyBorder="1" applyAlignment="1">
      <alignment horizontal="center" vertical="center"/>
    </xf>
    <xf numFmtId="0" fontId="14" fillId="0" borderId="0" xfId="0" applyFont="1" applyBorder="1" applyAlignment="1">
      <alignment horizontal="center" vertical="center" wrapText="1"/>
    </xf>
    <xf numFmtId="0" fontId="72" fillId="0" borderId="0" xfId="0" applyFont="1" applyBorder="1" applyAlignment="1">
      <alignment horizontal="center" vertical="center"/>
    </xf>
    <xf numFmtId="0" fontId="72" fillId="0" borderId="0" xfId="0" applyFont="1" applyBorder="1" applyAlignment="1">
      <alignment vertical="center" wrapText="1"/>
    </xf>
    <xf numFmtId="0" fontId="13" fillId="0" borderId="0" xfId="0" applyFont="1" applyBorder="1" applyAlignment="1">
      <alignment horizontal="center" vertical="center" wrapText="1"/>
    </xf>
    <xf numFmtId="0" fontId="71" fillId="0" borderId="0" xfId="0" applyFont="1" applyBorder="1"/>
    <xf numFmtId="0" fontId="13" fillId="0" borderId="38" xfId="0" applyFont="1" applyBorder="1" applyAlignment="1">
      <alignment horizontal="center" vertical="center" wrapText="1"/>
    </xf>
    <xf numFmtId="0" fontId="13" fillId="0" borderId="38" xfId="0" applyFont="1" applyBorder="1" applyAlignment="1">
      <alignment vertical="center" wrapText="1"/>
    </xf>
    <xf numFmtId="0" fontId="72" fillId="0" borderId="41" xfId="0" applyFont="1" applyBorder="1" applyAlignment="1">
      <alignment horizontal="center" vertical="center" wrapText="1"/>
    </xf>
    <xf numFmtId="15" fontId="65" fillId="0" borderId="41" xfId="0" applyNumberFormat="1" applyFont="1" applyBorder="1" applyAlignment="1">
      <alignment horizontal="center" vertical="center" wrapText="1"/>
    </xf>
    <xf numFmtId="0" fontId="13" fillId="39" borderId="41" xfId="0" applyFont="1" applyFill="1" applyBorder="1" applyAlignment="1">
      <alignment horizontal="center" vertical="center" wrapText="1"/>
    </xf>
    <xf numFmtId="0" fontId="13" fillId="0" borderId="41" xfId="0" applyFont="1" applyBorder="1" applyAlignment="1">
      <alignment horizontal="justify" vertical="center" wrapText="1"/>
    </xf>
    <xf numFmtId="0" fontId="14" fillId="39" borderId="39" xfId="0" applyFont="1" applyFill="1" applyBorder="1" applyAlignment="1">
      <alignment horizontal="center" vertical="center" wrapText="1"/>
    </xf>
    <xf numFmtId="0" fontId="14" fillId="39" borderId="38" xfId="0" applyFont="1" applyFill="1" applyBorder="1" applyAlignment="1">
      <alignment horizontal="center" vertical="center" wrapText="1"/>
    </xf>
    <xf numFmtId="0" fontId="14" fillId="39" borderId="4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71" fillId="0" borderId="0" xfId="0" applyFont="1" applyFill="1" applyBorder="1"/>
    <xf numFmtId="169" fontId="13" fillId="0" borderId="40" xfId="1" applyNumberFormat="1" applyFont="1" applyFill="1" applyBorder="1" applyAlignment="1">
      <alignment vertical="center" wrapText="1"/>
    </xf>
    <xf numFmtId="0" fontId="13" fillId="0" borderId="0" xfId="0" applyFont="1"/>
    <xf numFmtId="0" fontId="58" fillId="38" borderId="0" xfId="0" applyFont="1" applyFill="1" applyBorder="1" applyAlignment="1">
      <alignment horizontal="left" vertical="center" wrapText="1"/>
    </xf>
    <xf numFmtId="0" fontId="14" fillId="0" borderId="41" xfId="0" applyFont="1" applyBorder="1" applyAlignment="1">
      <alignment vertical="center" wrapText="1"/>
    </xf>
    <xf numFmtId="0" fontId="14" fillId="0" borderId="42" xfId="0" applyFont="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35" xfId="0" applyFont="1" applyFill="1" applyBorder="1" applyAlignment="1">
      <alignment vertical="center" wrapText="1"/>
    </xf>
    <xf numFmtId="0" fontId="72" fillId="0" borderId="41" xfId="0" applyFont="1" applyBorder="1" applyAlignment="1">
      <alignment horizontal="justify" vertical="center" wrapText="1"/>
    </xf>
    <xf numFmtId="0" fontId="72" fillId="0" borderId="43" xfId="0" applyFont="1" applyBorder="1" applyAlignment="1">
      <alignment vertical="center" wrapText="1"/>
    </xf>
    <xf numFmtId="0" fontId="13" fillId="0" borderId="36" xfId="0" applyFont="1" applyBorder="1" applyAlignment="1">
      <alignment horizontal="center" vertical="center" wrapText="1"/>
    </xf>
    <xf numFmtId="0" fontId="13" fillId="0" borderId="43" xfId="0" applyFont="1" applyBorder="1" applyAlignment="1">
      <alignment horizontal="center" vertical="center" wrapText="1"/>
    </xf>
  </cellXfs>
  <cellStyles count="116">
    <cellStyle name="20% - Énfasis1 2" xfId="38"/>
    <cellStyle name="20% - Énfasis2 2" xfId="39"/>
    <cellStyle name="20% - Énfasis3 2" xfId="40"/>
    <cellStyle name="20% - Énfasis4 2" xfId="41"/>
    <cellStyle name="20% - Énfasis5 2" xfId="42"/>
    <cellStyle name="20% - Énfasis5 3" xfId="43"/>
    <cellStyle name="20% - Énfasis6 2" xfId="44"/>
    <cellStyle name="20% - Énfasis6 3" xfId="45"/>
    <cellStyle name="40% - Énfasis1 2" xfId="46"/>
    <cellStyle name="40% - Énfasis1 3" xfId="47"/>
    <cellStyle name="40% - Énfasis2 2" xfId="48"/>
    <cellStyle name="40% - Énfasis2 3" xfId="49"/>
    <cellStyle name="40% - Énfasis3 2" xfId="50"/>
    <cellStyle name="40% - Énfasis4 2" xfId="51"/>
    <cellStyle name="40% - Énfasis4 3" xfId="52"/>
    <cellStyle name="40% - Énfasis5 2" xfId="53"/>
    <cellStyle name="40% - Énfasis5 3" xfId="54"/>
    <cellStyle name="40% - Énfasis6 2" xfId="55"/>
    <cellStyle name="40% - Énfasis6 3" xfId="56"/>
    <cellStyle name="60% - Énfasis1 2" xfId="57"/>
    <cellStyle name="60% - Énfasis2 2" xfId="58"/>
    <cellStyle name="60% - Énfasis3 2" xfId="59"/>
    <cellStyle name="60% - Énfasis4 2" xfId="60"/>
    <cellStyle name="60% - Énfasis5 2" xfId="61"/>
    <cellStyle name="60% - Énfasis6 2" xfId="62"/>
    <cellStyle name="Buena 2" xfId="63"/>
    <cellStyle name="Cálculo 2" xfId="64"/>
    <cellStyle name="Celda de comprobación 2" xfId="65"/>
    <cellStyle name="Celda vinculada 2" xfId="66"/>
    <cellStyle name="Encabezado 4 2" xfId="67"/>
    <cellStyle name="Énfasis1 2" xfId="68"/>
    <cellStyle name="Énfasis2 2" xfId="69"/>
    <cellStyle name="Énfasis3 2" xfId="70"/>
    <cellStyle name="Énfasis4 2" xfId="71"/>
    <cellStyle name="Énfasis5 2" xfId="72"/>
    <cellStyle name="Énfasis6 2" xfId="73"/>
    <cellStyle name="Entrada 2" xfId="74"/>
    <cellStyle name="Euro" xfId="3"/>
    <cellStyle name="Excel Built-in Normal" xfId="75"/>
    <cellStyle name="Incorrecto 2" xfId="76"/>
    <cellStyle name="Millares" xfId="1" builtinId="3"/>
    <cellStyle name="Millares 2" xfId="17"/>
    <cellStyle name="Millares 2 2" xfId="77"/>
    <cellStyle name="Millares 2 3" xfId="78"/>
    <cellStyle name="Millares 3" xfId="79"/>
    <cellStyle name="Millares 3 2" xfId="80"/>
    <cellStyle name="Millares 4" xfId="81"/>
    <cellStyle name="Millares 5" xfId="82"/>
    <cellStyle name="Millares 6" xfId="83"/>
    <cellStyle name="Millares 7" xfId="84"/>
    <cellStyle name="Millares 7 2" xfId="85"/>
    <cellStyle name="Millares 7 3" xfId="86"/>
    <cellStyle name="Millares 8" xfId="87"/>
    <cellStyle name="Millares 9" xfId="36"/>
    <cellStyle name="Moneda 2" xfId="88"/>
    <cellStyle name="Moneda 3" xfId="89"/>
    <cellStyle name="Neutral 2" xfId="90"/>
    <cellStyle name="Normal" xfId="0" builtinId="0"/>
    <cellStyle name="Normal 10" xfId="18"/>
    <cellStyle name="Normal 10 2" xfId="91"/>
    <cellStyle name="Normal 10 2 2" xfId="92"/>
    <cellStyle name="Normal 11" xfId="19"/>
    <cellStyle name="Normal 12" xfId="20"/>
    <cellStyle name="Normal 12 2" xfId="21"/>
    <cellStyle name="Normal 13" xfId="22"/>
    <cellStyle name="Normal 13 2" xfId="93"/>
    <cellStyle name="Normal 14" xfId="23"/>
    <cellStyle name="Normal 15" xfId="24"/>
    <cellStyle name="Normal 16" xfId="33"/>
    <cellStyle name="Normal 17" xfId="94"/>
    <cellStyle name="Normal 17 2" xfId="95"/>
    <cellStyle name="Normal 17 3" xfId="96"/>
    <cellStyle name="Normal 17 4" xfId="97"/>
    <cellStyle name="Normal 18" xfId="98"/>
    <cellStyle name="Normal 19" xfId="99"/>
    <cellStyle name="Normal 2" xfId="2"/>
    <cellStyle name="Normal 2 2" xfId="4"/>
    <cellStyle name="Normal 2 2 2" xfId="34"/>
    <cellStyle name="Normal 2 2 2 2" xfId="100"/>
    <cellStyle name="Normal 2 3" xfId="5"/>
    <cellStyle name="Normal 2 4" xfId="25"/>
    <cellStyle name="Normal 2 5" xfId="26"/>
    <cellStyle name="Normal 2 6" xfId="27"/>
    <cellStyle name="Normal 2 7" xfId="28"/>
    <cellStyle name="Normal 2 8" xfId="29"/>
    <cellStyle name="Normal 2 9" xfId="101"/>
    <cellStyle name="Normal 2_BASE 2010 B" xfId="102"/>
    <cellStyle name="Normal 20" xfId="35"/>
    <cellStyle name="Normal 3" xfId="6"/>
    <cellStyle name="Normal 3 2" xfId="7"/>
    <cellStyle name="Normal 3 3" xfId="8"/>
    <cellStyle name="Normal 3 4" xfId="9"/>
    <cellStyle name="Normal 3 5" xfId="37"/>
    <cellStyle name="Normal 3 5 2" xfId="103"/>
    <cellStyle name="Normal 4" xfId="10"/>
    <cellStyle name="Normal 4 2" xfId="11"/>
    <cellStyle name="Normal 5" xfId="12"/>
    <cellStyle name="Normal 5 2" xfId="30"/>
    <cellStyle name="Normal 5 3" xfId="31"/>
    <cellStyle name="Normal 6" xfId="13"/>
    <cellStyle name="Normal 7" xfId="14"/>
    <cellStyle name="Normal 8" xfId="16"/>
    <cellStyle name="Normal 9" xfId="32"/>
    <cellStyle name="Normal_Invi_07_LEER" xfId="15"/>
    <cellStyle name="Notas 2" xfId="104"/>
    <cellStyle name="Notas 3" xfId="105"/>
    <cellStyle name="Porcentual 2" xfId="106"/>
    <cellStyle name="Porcentual 2 2" xfId="107"/>
    <cellStyle name="Salida 2" xfId="108"/>
    <cellStyle name="Texto de advertencia 2" xfId="109"/>
    <cellStyle name="Texto explicativo 2" xfId="110"/>
    <cellStyle name="Título 1 2" xfId="111"/>
    <cellStyle name="Título 2 2" xfId="112"/>
    <cellStyle name="Título 3 2" xfId="113"/>
    <cellStyle name="Título 4" xfId="114"/>
    <cellStyle name="Total 2" xfId="115"/>
  </cellStyles>
  <dxfs count="39">
    <dxf>
      <font>
        <color theme="0"/>
      </font>
    </dxf>
    <dxf>
      <font>
        <color theme="0"/>
      </font>
    </dxf>
    <dxf>
      <font>
        <color rgb="FFFFFFFF"/>
      </font>
    </dxf>
    <dxf>
      <font>
        <color rgb="FFFFFFFF"/>
      </font>
    </dxf>
    <dxf>
      <font>
        <color theme="0"/>
      </font>
    </dxf>
    <dxf>
      <font>
        <color rgb="FFFFFFFF"/>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2D3D5"/>
      <color rgb="FFEC268F"/>
      <color rgb="FFF8F8F8"/>
      <color rgb="FFCCCCCC"/>
      <color rgb="FFB4B4B4"/>
      <color rgb="FFC0C0C0"/>
      <color rgb="FFB2B2B2"/>
      <color rgb="FFD0883A"/>
      <color rgb="FFC87D00"/>
      <color rgb="FFBD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11904</xdr:colOff>
      <xdr:row>2</xdr:row>
      <xdr:rowOff>35718</xdr:rowOff>
    </xdr:from>
    <xdr:to>
      <xdr:col>41</xdr:col>
      <xdr:colOff>57148</xdr:colOff>
      <xdr:row>6</xdr:row>
      <xdr:rowOff>62909</xdr:rowOff>
    </xdr:to>
    <xdr:pic>
      <xdr:nvPicPr>
        <xdr:cNvPr id="3"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250029" y="297656"/>
          <a:ext cx="2247900" cy="5510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2</xdr:col>
      <xdr:colOff>1771650</xdr:colOff>
      <xdr:row>0</xdr:row>
      <xdr:rowOff>598691</xdr:rowOff>
    </xdr:to>
    <xdr:pic>
      <xdr:nvPicPr>
        <xdr:cNvPr id="2"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76200" y="47625"/>
          <a:ext cx="2247900" cy="551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97</xdr:row>
      <xdr:rowOff>61232</xdr:rowOff>
    </xdr:from>
    <xdr:to>
      <xdr:col>30</xdr:col>
      <xdr:colOff>496661</xdr:colOff>
      <xdr:row>107</xdr:row>
      <xdr:rowOff>40823</xdr:rowOff>
    </xdr:to>
    <xdr:sp macro="" textlink="">
      <xdr:nvSpPr>
        <xdr:cNvPr id="7" name="23 CuadroTexto"/>
        <xdr:cNvSpPr txBox="1"/>
      </xdr:nvSpPr>
      <xdr:spPr>
        <a:xfrm>
          <a:off x="122465" y="8320768"/>
          <a:ext cx="2095500" cy="727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CARGO</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NOMBRE</a:t>
          </a:r>
          <a:endParaRPr lang="es-MX" sz="1100">
            <a:solidFill>
              <a:schemeClr val="bg1"/>
            </a:solidFill>
            <a:latin typeface="Gotham Rounded Book" pitchFamily="50" charset="0"/>
          </a:endParaRPr>
        </a:p>
      </xdr:txBody>
    </xdr:sp>
    <xdr:clientData/>
  </xdr:twoCellAnchor>
  <xdr:twoCellAnchor>
    <xdr:from>
      <xdr:col>30</xdr:col>
      <xdr:colOff>541220</xdr:colOff>
      <xdr:row>97</xdr:row>
      <xdr:rowOff>61232</xdr:rowOff>
    </xdr:from>
    <xdr:to>
      <xdr:col>36</xdr:col>
      <xdr:colOff>591910</xdr:colOff>
      <xdr:row>107</xdr:row>
      <xdr:rowOff>47626</xdr:rowOff>
    </xdr:to>
    <xdr:sp macro="" textlink="">
      <xdr:nvSpPr>
        <xdr:cNvPr id="8" name="32 CuadroTexto"/>
        <xdr:cNvSpPr txBox="1"/>
      </xdr:nvSpPr>
      <xdr:spPr>
        <a:xfrm>
          <a:off x="2262524" y="8320768"/>
          <a:ext cx="2064547" cy="73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CARGO</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NOMBRE</a:t>
          </a:r>
          <a:endParaRPr lang="es-MX" sz="1100">
            <a:solidFill>
              <a:schemeClr val="bg1"/>
            </a:solidFill>
            <a:latin typeface="Gotham Rounded Book" pitchFamily="50" charset="0"/>
          </a:endParaRPr>
        </a:p>
      </xdr:txBody>
    </xdr:sp>
    <xdr:clientData/>
  </xdr:twoCellAnchor>
  <xdr:twoCellAnchor>
    <xdr:from>
      <xdr:col>36</xdr:col>
      <xdr:colOff>666750</xdr:colOff>
      <xdr:row>97</xdr:row>
      <xdr:rowOff>61231</xdr:rowOff>
    </xdr:from>
    <xdr:to>
      <xdr:col>42</xdr:col>
      <xdr:colOff>700780</xdr:colOff>
      <xdr:row>107</xdr:row>
      <xdr:rowOff>51575</xdr:rowOff>
    </xdr:to>
    <xdr:sp macro="" textlink="">
      <xdr:nvSpPr>
        <xdr:cNvPr id="9" name="33 CuadroTexto"/>
        <xdr:cNvSpPr txBox="1"/>
      </xdr:nvSpPr>
      <xdr:spPr>
        <a:xfrm>
          <a:off x="4401911" y="8320767"/>
          <a:ext cx="2088708" cy="738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CARGO</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NOMBRE</a:t>
          </a:r>
          <a:endParaRPr kumimoji="0" lang="es-MX" sz="1100" b="0" i="0" u="none" strike="noStrike" kern="0" cap="none" spc="0" normalizeH="0" baseline="0" noProof="0">
            <a:ln>
              <a:noFill/>
            </a:ln>
            <a:solidFill>
              <a:schemeClr val="bg1"/>
            </a:solidFill>
            <a:effectLst/>
            <a:uLnTx/>
            <a:uFillTx/>
            <a:latin typeface="Gotham Rounded Book" pitchFamily="50" charset="0"/>
            <a:ea typeface="+mn-ea"/>
            <a:cs typeface="+mn-cs"/>
          </a:endParaRPr>
        </a:p>
      </xdr:txBody>
    </xdr:sp>
    <xdr:clientData/>
  </xdr:twoCellAnchor>
  <xdr:twoCellAnchor editAs="oneCell">
    <xdr:from>
      <xdr:col>3</xdr:col>
      <xdr:colOff>0</xdr:colOff>
      <xdr:row>2</xdr:row>
      <xdr:rowOff>35715</xdr:rowOff>
    </xdr:from>
    <xdr:to>
      <xdr:col>30</xdr:col>
      <xdr:colOff>640556</xdr:colOff>
      <xdr:row>6</xdr:row>
      <xdr:rowOff>62906</xdr:rowOff>
    </xdr:to>
    <xdr:pic>
      <xdr:nvPicPr>
        <xdr:cNvPr id="6"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136922" y="297653"/>
          <a:ext cx="2247900" cy="551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53072</xdr:colOff>
      <xdr:row>3</xdr:row>
      <xdr:rowOff>92528</xdr:rowOff>
    </xdr:from>
    <xdr:to>
      <xdr:col>37</xdr:col>
      <xdr:colOff>68294</xdr:colOff>
      <xdr:row>8</xdr:row>
      <xdr:rowOff>20393</xdr:rowOff>
    </xdr:to>
    <xdr:pic>
      <xdr:nvPicPr>
        <xdr:cNvPr id="3"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205472" y="492578"/>
          <a:ext cx="2377422" cy="5946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2</xdr:col>
      <xdr:colOff>2105025</xdr:colOff>
      <xdr:row>0</xdr:row>
      <xdr:rowOff>598691</xdr:rowOff>
    </xdr:to>
    <xdr:pic>
      <xdr:nvPicPr>
        <xdr:cNvPr id="2"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66675" y="47625"/>
          <a:ext cx="2247900" cy="551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40</xdr:col>
      <xdr:colOff>19050</xdr:colOff>
      <xdr:row>7</xdr:row>
      <xdr:rowOff>36716</xdr:rowOff>
    </xdr:to>
    <xdr:pic>
      <xdr:nvPicPr>
        <xdr:cNvPr id="2"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9525" y="85725"/>
          <a:ext cx="2247900" cy="5510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35</xdr:col>
      <xdr:colOff>285750</xdr:colOff>
      <xdr:row>7</xdr:row>
      <xdr:rowOff>36716</xdr:rowOff>
    </xdr:to>
    <xdr:pic>
      <xdr:nvPicPr>
        <xdr:cNvPr id="2"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66675" y="85725"/>
          <a:ext cx="2247900" cy="5510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39</xdr:col>
      <xdr:colOff>47625</xdr:colOff>
      <xdr:row>7</xdr:row>
      <xdr:rowOff>36716</xdr:rowOff>
    </xdr:to>
    <xdr:pic>
      <xdr:nvPicPr>
        <xdr:cNvPr id="2"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85725" y="85725"/>
          <a:ext cx="2247900" cy="55106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39</xdr:col>
      <xdr:colOff>28575</xdr:colOff>
      <xdr:row>6</xdr:row>
      <xdr:rowOff>65291</xdr:rowOff>
    </xdr:to>
    <xdr:pic>
      <xdr:nvPicPr>
        <xdr:cNvPr id="2"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47625" y="28575"/>
          <a:ext cx="2247900" cy="5510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1</xdr:col>
      <xdr:colOff>2247900</xdr:colOff>
      <xdr:row>0</xdr:row>
      <xdr:rowOff>589166</xdr:rowOff>
    </xdr:to>
    <xdr:pic>
      <xdr:nvPicPr>
        <xdr:cNvPr id="2" name="0 Imagen"/>
        <xdr:cNvPicPr>
          <a:picLocks noChangeAspect="1"/>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85725" y="38100"/>
          <a:ext cx="2247900" cy="551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LDF%204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DF%204TRI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o4_LDF"/>
      <sheetName val="Formato5_LDF"/>
      <sheetName val="Formato6A_LDF"/>
      <sheetName val="Formato6B_LDF"/>
      <sheetName val="Formato6C_LDF"/>
      <sheetName val="Formato6D_LDF"/>
      <sheetName val="Guía"/>
      <sheetName val="EP_01"/>
      <sheetName val="EP_02"/>
      <sheetName val="EP_03"/>
      <sheetName val="EP_04"/>
      <sheetName val="EP_05"/>
      <sheetName val="EP_06"/>
      <sheetName val="EP_07"/>
      <sheetName val="EP_09"/>
      <sheetName val="PPI"/>
      <sheetName val="Indicadores de Resultados"/>
      <sheetName val="EP_08"/>
    </sheetNames>
    <sheetDataSet>
      <sheetData sheetId="0"/>
      <sheetData sheetId="1"/>
      <sheetData sheetId="2"/>
      <sheetData sheetId="3"/>
      <sheetData sheetId="4"/>
      <sheetData sheetId="5"/>
      <sheetData sheetId="6"/>
      <sheetData sheetId="7">
        <row r="10">
          <cell r="A10" t="str">
            <v>ESTADOS PRESUPUESTARIOS</v>
          </cell>
        </row>
        <row r="11">
          <cell r="A11" t="str">
            <v>10 PD MB METROBÚS</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AO5" t="str">
            <v>01</v>
          </cell>
        </row>
        <row r="6">
          <cell r="AO6" t="str">
            <v>02</v>
          </cell>
        </row>
        <row r="7">
          <cell r="AO7" t="str">
            <v>03</v>
          </cell>
        </row>
        <row r="8">
          <cell r="AO8" t="str">
            <v>04</v>
          </cell>
        </row>
        <row r="9">
          <cell r="AO9" t="str">
            <v>05</v>
          </cell>
        </row>
        <row r="10">
          <cell r="AO10" t="str">
            <v>06</v>
          </cell>
        </row>
        <row r="11">
          <cell r="AO11" t="str">
            <v>07</v>
          </cell>
        </row>
        <row r="12">
          <cell r="AO12" t="str">
            <v>08</v>
          </cell>
        </row>
        <row r="13">
          <cell r="AO13" t="str">
            <v>09</v>
          </cell>
        </row>
        <row r="14">
          <cell r="AO14" t="str">
            <v>10</v>
          </cell>
        </row>
        <row r="15">
          <cell r="AO15" t="str">
            <v>11</v>
          </cell>
        </row>
        <row r="16">
          <cell r="AO16" t="str">
            <v>12</v>
          </cell>
        </row>
        <row r="17">
          <cell r="AO17" t="str">
            <v>13</v>
          </cell>
        </row>
        <row r="18">
          <cell r="AO18" t="str">
            <v>15</v>
          </cell>
        </row>
        <row r="19">
          <cell r="AO19" t="str">
            <v>16</v>
          </cell>
        </row>
        <row r="20">
          <cell r="AO20" t="str">
            <v>17</v>
          </cell>
        </row>
        <row r="21">
          <cell r="AO21" t="str">
            <v>18</v>
          </cell>
        </row>
        <row r="22">
          <cell r="AO22" t="str">
            <v>19</v>
          </cell>
        </row>
        <row r="23">
          <cell r="AO23" t="str">
            <v>20</v>
          </cell>
        </row>
        <row r="24">
          <cell r="AO24" t="str">
            <v>21</v>
          </cell>
        </row>
        <row r="25">
          <cell r="AO25" t="str">
            <v>22</v>
          </cell>
        </row>
        <row r="26">
          <cell r="AO26" t="str">
            <v>23</v>
          </cell>
        </row>
        <row r="27">
          <cell r="AO27" t="str">
            <v>24</v>
          </cell>
        </row>
        <row r="28">
          <cell r="AO28" t="str">
            <v>25</v>
          </cell>
        </row>
        <row r="29">
          <cell r="AO29" t="str">
            <v>26</v>
          </cell>
        </row>
        <row r="30">
          <cell r="AO30" t="str">
            <v>27</v>
          </cell>
        </row>
        <row r="31">
          <cell r="AO31" t="str">
            <v>28</v>
          </cell>
        </row>
        <row r="32">
          <cell r="AO32" t="str">
            <v>29</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mato4_LDF"/>
      <sheetName val="Formato5_LDF"/>
      <sheetName val="Formato6A_LDF"/>
      <sheetName val="Formato6B_LDF"/>
      <sheetName val="Formato6C_LDF"/>
      <sheetName val="Formato6D_LDF"/>
      <sheetName val="Guí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
          <cell r="A1" t="str">
            <v>s</v>
          </cell>
        </row>
        <row r="11">
          <cell r="AA11" t="str">
            <v>VAYA A LA HOJA INICIO Y SELECIONE LA UNIDAD RESPONSABLE CORRESPONDIENTE A ESTE INFORME</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J460"/>
  <sheetViews>
    <sheetView showGridLines="0" tabSelected="1" zoomScale="160" zoomScaleNormal="160" workbookViewId="0">
      <selection activeCell="AR4" sqref="AR4"/>
    </sheetView>
  </sheetViews>
  <sheetFormatPr baseColWidth="10" defaultRowHeight="8.25"/>
  <cols>
    <col min="1" max="1" width="0.85546875" style="17" customWidth="1"/>
    <col min="2" max="41" width="0.85546875" style="33" customWidth="1"/>
    <col min="42" max="42" width="10.42578125" style="164" customWidth="1"/>
    <col min="43" max="43" width="0.42578125" style="165" customWidth="1"/>
    <col min="44" max="44" width="11.28515625" style="164" bestFit="1" customWidth="1"/>
    <col min="45" max="84" width="0.85546875" style="33" customWidth="1"/>
    <col min="85" max="85" width="10.85546875" style="17" customWidth="1"/>
    <col min="86" max="86" width="0.42578125" style="33" customWidth="1"/>
    <col min="87" max="87" width="11.28515625" style="17" bestFit="1" customWidth="1"/>
    <col min="88" max="88" width="0.85546875" style="17" customWidth="1"/>
    <col min="89" max="16384" width="11.42578125" style="17"/>
  </cols>
  <sheetData>
    <row r="1" spans="1:88" ht="11.1" customHeight="1">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45"/>
      <c r="AQ1" s="146"/>
      <c r="AR1" s="14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4"/>
      <c r="CH1" s="15"/>
      <c r="CI1" s="14"/>
    </row>
    <row r="2" spans="1:88" ht="11.1" customHeight="1">
      <c r="A2" s="14"/>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45"/>
      <c r="AQ2" s="146"/>
      <c r="AR2" s="14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4"/>
      <c r="CH2" s="15"/>
      <c r="CI2" s="14"/>
    </row>
    <row r="3" spans="1:88" ht="11.1" customHeigh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45"/>
      <c r="AQ3" s="146"/>
      <c r="AR3" s="14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4"/>
      <c r="CH3" s="15"/>
      <c r="CI3" s="14"/>
    </row>
    <row r="4" spans="1:88" ht="11.1" customHeigh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45"/>
      <c r="AQ4" s="146"/>
      <c r="AR4" s="14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4"/>
      <c r="CH4" s="15"/>
      <c r="CI4" s="14"/>
    </row>
    <row r="5" spans="1:88" ht="11.1" customHeight="1">
      <c r="A5" s="14"/>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45"/>
      <c r="AQ5" s="146"/>
      <c r="AR5" s="14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4"/>
      <c r="CH5" s="15"/>
      <c r="CI5" s="14"/>
    </row>
    <row r="6" spans="1:88" ht="11.1" customHeight="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45"/>
      <c r="AQ6" s="146"/>
      <c r="AR6" s="14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8"/>
      <c r="CH6" s="15"/>
      <c r="CI6" s="18"/>
    </row>
    <row r="7" spans="1:88" ht="11.1" customHeight="1">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45"/>
      <c r="AQ7" s="146"/>
      <c r="AR7" s="14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8"/>
      <c r="CH7" s="15"/>
      <c r="CI7" s="18"/>
    </row>
    <row r="8" spans="1:88" ht="3.95" customHeight="1">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45"/>
      <c r="AQ8" s="146"/>
      <c r="AR8" s="14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6"/>
      <c r="CH8" s="15"/>
      <c r="CI8" s="16"/>
    </row>
    <row r="9" spans="1:88" s="19" customFormat="1" ht="9.9499999999999993" customHeight="1">
      <c r="A9" s="82" t="s">
        <v>365</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147"/>
      <c r="AQ9" s="147"/>
      <c r="AR9" s="147"/>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row>
    <row r="10" spans="1:88" s="19" customFormat="1" ht="9.9499999999999993" customHeight="1">
      <c r="A10" s="82" t="s">
        <v>339</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147"/>
      <c r="AQ10" s="147"/>
      <c r="AR10" s="147"/>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row>
    <row r="11" spans="1:88" s="19" customFormat="1" ht="9.9499999999999993" customHeight="1">
      <c r="A11" s="100" t="s">
        <v>368</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147"/>
      <c r="AQ11" s="147"/>
      <c r="AR11" s="147"/>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row>
    <row r="12" spans="1:88" s="19" customFormat="1" ht="9.9499999999999993" customHeight="1">
      <c r="A12" s="83" t="s">
        <v>366</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147"/>
      <c r="AQ12" s="147"/>
      <c r="AR12" s="147"/>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row>
    <row r="13" spans="1:88" s="19" customFormat="1" ht="3.95" customHeigh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148"/>
      <c r="AQ13" s="149"/>
      <c r="AR13" s="148"/>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2"/>
      <c r="CH13" s="21"/>
      <c r="CI13" s="22"/>
    </row>
    <row r="14" spans="1:88" s="19" customFormat="1" ht="9.9499999999999993" customHeight="1">
      <c r="A14" s="84"/>
      <c r="B14" s="103"/>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104" t="s">
        <v>161</v>
      </c>
      <c r="AQ14" s="84"/>
      <c r="AR14" s="104" t="s">
        <v>161</v>
      </c>
      <c r="AS14" s="103"/>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104" t="s">
        <v>161</v>
      </c>
      <c r="CH14" s="84"/>
      <c r="CI14" s="104" t="s">
        <v>161</v>
      </c>
      <c r="CJ14" s="103"/>
    </row>
    <row r="15" spans="1:88" s="19" customFormat="1" ht="9.9499999999999993" customHeight="1">
      <c r="A15" s="84"/>
      <c r="B15" s="103" t="s">
        <v>29</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104" t="s">
        <v>45</v>
      </c>
      <c r="AQ15" s="84"/>
      <c r="AR15" s="104" t="s">
        <v>45</v>
      </c>
      <c r="AS15" s="103"/>
      <c r="AT15" s="103" t="s">
        <v>29</v>
      </c>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104" t="s">
        <v>45</v>
      </c>
      <c r="CH15" s="84"/>
      <c r="CI15" s="104" t="s">
        <v>45</v>
      </c>
      <c r="CJ15" s="103"/>
    </row>
    <row r="16" spans="1:88" s="19" customFormat="1" ht="9.9499999999999993" customHeight="1">
      <c r="A16" s="84"/>
      <c r="B16" s="103"/>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104">
        <v>2018</v>
      </c>
      <c r="AQ16" s="84"/>
      <c r="AR16" s="104">
        <v>2017</v>
      </c>
      <c r="AS16" s="103"/>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104">
        <v>2018</v>
      </c>
      <c r="CH16" s="84"/>
      <c r="CI16" s="104">
        <v>2017</v>
      </c>
      <c r="CJ16" s="103"/>
    </row>
    <row r="17" spans="1:88" s="19" customFormat="1" ht="10.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150"/>
      <c r="AQ17" s="151"/>
      <c r="AR17" s="150"/>
      <c r="AS17" s="29"/>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105"/>
      <c r="CH17" s="24"/>
      <c r="CI17" s="105"/>
      <c r="CJ17" s="29"/>
    </row>
    <row r="18" spans="1:88" s="19" customFormat="1" ht="10.5" customHeight="1">
      <c r="A18" s="20"/>
      <c r="B18" s="29" t="s">
        <v>1</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152"/>
      <c r="AQ18" s="153"/>
      <c r="AR18" s="152"/>
      <c r="AS18" s="29" t="s">
        <v>2</v>
      </c>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34"/>
      <c r="CH18" s="29"/>
      <c r="CI18" s="34"/>
      <c r="CJ18" s="20"/>
    </row>
    <row r="19" spans="1:88" s="19" customFormat="1" ht="10.5" customHeight="1">
      <c r="A19" s="20"/>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152"/>
      <c r="AQ19" s="151"/>
      <c r="AR19" s="152"/>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34"/>
      <c r="CH19" s="24"/>
      <c r="CI19" s="34"/>
      <c r="CJ19" s="20"/>
    </row>
    <row r="20" spans="1:88" s="19" customFormat="1" ht="10.5" customHeight="1">
      <c r="A20" s="20"/>
      <c r="B20" s="24"/>
      <c r="C20" s="35" t="s">
        <v>3</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154"/>
      <c r="AQ20" s="155"/>
      <c r="AR20" s="154"/>
      <c r="AS20" s="24"/>
      <c r="AT20" s="35" t="s">
        <v>4</v>
      </c>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4"/>
      <c r="CH20" s="35"/>
      <c r="CI20" s="34"/>
      <c r="CJ20" s="20"/>
    </row>
    <row r="21" spans="1:88" s="19" customFormat="1" ht="10.5" customHeight="1">
      <c r="A21" s="20"/>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154"/>
      <c r="AQ21" s="155"/>
      <c r="AR21" s="154"/>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4"/>
      <c r="CH21" s="35"/>
      <c r="CI21" s="34"/>
      <c r="CJ21" s="20"/>
    </row>
    <row r="22" spans="1:88" s="19" customFormat="1" ht="10.5" customHeight="1">
      <c r="A22" s="20"/>
      <c r="B22" s="24"/>
      <c r="C22" s="24"/>
      <c r="D22" s="29" t="s">
        <v>31</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168">
        <f>SUM(AP23:AP29)</f>
        <v>73367580</v>
      </c>
      <c r="AQ22" s="169"/>
      <c r="AR22" s="168">
        <f>SUM(AR23:AR29)</f>
        <v>74611993</v>
      </c>
      <c r="AS22" s="24"/>
      <c r="AT22" s="24"/>
      <c r="AU22" s="29" t="s">
        <v>51</v>
      </c>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168">
        <f>SUM(CG23:CG31)</f>
        <v>37384559</v>
      </c>
      <c r="CH22" s="171"/>
      <c r="CI22" s="168">
        <f>SUM(CI23:CI31)</f>
        <v>21136650</v>
      </c>
      <c r="CJ22" s="20"/>
    </row>
    <row r="23" spans="1:88" s="19" customFormat="1" ht="10.5" customHeight="1">
      <c r="A23" s="20"/>
      <c r="B23" s="24"/>
      <c r="C23" s="24"/>
      <c r="D23" s="24"/>
      <c r="E23" s="24" t="s">
        <v>162</v>
      </c>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170">
        <v>3449</v>
      </c>
      <c r="AQ23" s="169"/>
      <c r="AR23" s="170">
        <v>9718</v>
      </c>
      <c r="AS23" s="24"/>
      <c r="AT23" s="24"/>
      <c r="AU23" s="24"/>
      <c r="AV23" s="24" t="s">
        <v>163</v>
      </c>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170">
        <v>41709</v>
      </c>
      <c r="CH23" s="171"/>
      <c r="CI23" s="170">
        <v>2148453</v>
      </c>
      <c r="CJ23" s="20"/>
    </row>
    <row r="24" spans="1:88" s="19" customFormat="1" ht="10.5" customHeight="1">
      <c r="A24" s="20"/>
      <c r="B24" s="24"/>
      <c r="C24" s="24"/>
      <c r="D24" s="24"/>
      <c r="E24" s="24" t="s">
        <v>164</v>
      </c>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170">
        <v>0</v>
      </c>
      <c r="AQ24" s="169"/>
      <c r="AR24" s="168">
        <v>0</v>
      </c>
      <c r="AS24" s="24"/>
      <c r="AT24" s="24"/>
      <c r="AU24" s="24"/>
      <c r="AV24" s="24" t="s">
        <v>165</v>
      </c>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170">
        <v>30842961</v>
      </c>
      <c r="CH24" s="171"/>
      <c r="CI24" s="170">
        <v>15041091</v>
      </c>
      <c r="CJ24" s="20"/>
    </row>
    <row r="25" spans="1:88" s="19" customFormat="1" ht="10.5" customHeight="1">
      <c r="A25" s="20"/>
      <c r="B25" s="24"/>
      <c r="C25" s="24"/>
      <c r="D25" s="24"/>
      <c r="E25" s="24" t="s">
        <v>166</v>
      </c>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170">
        <v>4963448</v>
      </c>
      <c r="AQ25" s="169"/>
      <c r="AR25" s="170">
        <v>8863878</v>
      </c>
      <c r="AS25" s="24"/>
      <c r="AT25" s="24"/>
      <c r="AU25" s="24"/>
      <c r="AV25" s="24" t="s">
        <v>167</v>
      </c>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170"/>
      <c r="CH25" s="171"/>
      <c r="CI25" s="168">
        <v>0</v>
      </c>
      <c r="CJ25" s="20"/>
    </row>
    <row r="26" spans="1:88" s="19" customFormat="1" ht="10.5" customHeight="1">
      <c r="A26" s="20"/>
      <c r="B26" s="24"/>
      <c r="C26" s="24"/>
      <c r="D26" s="24"/>
      <c r="E26" s="24" t="s">
        <v>168</v>
      </c>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170">
        <v>68400683</v>
      </c>
      <c r="AQ26" s="169"/>
      <c r="AR26" s="170">
        <v>65738397</v>
      </c>
      <c r="AS26" s="24"/>
      <c r="AT26" s="24"/>
      <c r="AU26" s="24"/>
      <c r="AV26" s="24" t="s">
        <v>169</v>
      </c>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170"/>
      <c r="CH26" s="171"/>
      <c r="CI26" s="168">
        <v>0</v>
      </c>
      <c r="CJ26" s="20"/>
    </row>
    <row r="27" spans="1:88" s="19" customFormat="1" ht="10.5" customHeight="1">
      <c r="A27" s="20"/>
      <c r="B27" s="24"/>
      <c r="C27" s="24"/>
      <c r="D27" s="24"/>
      <c r="E27" s="24" t="s">
        <v>170</v>
      </c>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170"/>
      <c r="AQ27" s="169"/>
      <c r="AR27" s="168">
        <v>0</v>
      </c>
      <c r="AS27" s="24"/>
      <c r="AT27" s="24"/>
      <c r="AU27" s="24"/>
      <c r="AV27" s="24" t="s">
        <v>171</v>
      </c>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170">
        <v>37237</v>
      </c>
      <c r="CH27" s="171"/>
      <c r="CI27" s="170">
        <v>32849</v>
      </c>
      <c r="CJ27" s="20"/>
    </row>
    <row r="28" spans="1:88" s="19" customFormat="1" ht="10.5" customHeight="1">
      <c r="A28" s="20"/>
      <c r="B28" s="24"/>
      <c r="C28" s="24"/>
      <c r="D28" s="24"/>
      <c r="E28" s="24" t="s">
        <v>172</v>
      </c>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170"/>
      <c r="AQ28" s="169"/>
      <c r="AR28" s="168">
        <v>0</v>
      </c>
      <c r="AS28" s="24"/>
      <c r="AT28" s="24"/>
      <c r="AU28" s="24"/>
      <c r="AV28" s="24" t="s">
        <v>173</v>
      </c>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170"/>
      <c r="CH28" s="171"/>
      <c r="CI28" s="168">
        <v>0</v>
      </c>
      <c r="CJ28" s="20"/>
    </row>
    <row r="29" spans="1:88" s="19" customFormat="1" ht="10.5" customHeight="1">
      <c r="A29" s="20"/>
      <c r="B29" s="24"/>
      <c r="C29" s="24"/>
      <c r="D29" s="24"/>
      <c r="E29" s="24" t="s">
        <v>174</v>
      </c>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170"/>
      <c r="AQ29" s="169"/>
      <c r="AR29" s="168">
        <v>0</v>
      </c>
      <c r="AS29" s="24"/>
      <c r="AT29" s="24"/>
      <c r="AU29" s="24"/>
      <c r="AV29" s="24" t="s">
        <v>175</v>
      </c>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170">
        <v>3174944</v>
      </c>
      <c r="CH29" s="171"/>
      <c r="CI29" s="170">
        <v>3135953</v>
      </c>
      <c r="CJ29" s="20"/>
    </row>
    <row r="30" spans="1:88" s="19" customFormat="1" ht="10.5" customHeight="1">
      <c r="A30" s="20"/>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170"/>
      <c r="AQ30" s="169"/>
      <c r="AR30" s="170"/>
      <c r="AS30" s="24"/>
      <c r="AT30" s="24"/>
      <c r="AU30" s="24"/>
      <c r="AV30" s="24" t="s">
        <v>176</v>
      </c>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170"/>
      <c r="CH30" s="171"/>
      <c r="CI30" s="168">
        <v>0</v>
      </c>
      <c r="CJ30" s="20"/>
    </row>
    <row r="31" spans="1:88" s="19" customFormat="1" ht="10.5" customHeight="1">
      <c r="A31" s="20"/>
      <c r="B31" s="24"/>
      <c r="C31" s="24"/>
      <c r="D31" s="29" t="s">
        <v>62</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168">
        <f>SUM(AP32:AP38)</f>
        <v>9799336</v>
      </c>
      <c r="AQ31" s="169"/>
      <c r="AR31" s="168">
        <f>SUM(AR32:AR38)</f>
        <v>9454981</v>
      </c>
      <c r="AS31" s="24"/>
      <c r="AT31" s="24"/>
      <c r="AU31" s="24"/>
      <c r="AV31" s="24" t="s">
        <v>177</v>
      </c>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170">
        <v>3287708</v>
      </c>
      <c r="CH31" s="171"/>
      <c r="CI31" s="168">
        <v>778304</v>
      </c>
      <c r="CJ31" s="20"/>
    </row>
    <row r="32" spans="1:88" s="19" customFormat="1" ht="10.5" customHeight="1">
      <c r="A32" s="20"/>
      <c r="B32" s="24"/>
      <c r="C32" s="24"/>
      <c r="D32" s="24"/>
      <c r="E32" s="24" t="s">
        <v>178</v>
      </c>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170"/>
      <c r="AQ32" s="169"/>
      <c r="AR32" s="168">
        <v>0</v>
      </c>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170"/>
      <c r="CH32" s="171"/>
      <c r="CI32" s="170"/>
      <c r="CJ32" s="20"/>
    </row>
    <row r="33" spans="1:88" s="19" customFormat="1" ht="10.5" customHeight="1">
      <c r="A33" s="20"/>
      <c r="B33" s="24"/>
      <c r="C33" s="24"/>
      <c r="D33" s="24"/>
      <c r="E33" s="24" t="s">
        <v>179</v>
      </c>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170">
        <v>9747172</v>
      </c>
      <c r="AQ33" s="169"/>
      <c r="AR33" s="170">
        <v>6733702</v>
      </c>
      <c r="AS33" s="24"/>
      <c r="AT33" s="24"/>
      <c r="AU33" s="29" t="s">
        <v>46</v>
      </c>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168"/>
      <c r="CH33" s="171"/>
      <c r="CI33" s="168"/>
      <c r="CJ33" s="20"/>
    </row>
    <row r="34" spans="1:88" s="19" customFormat="1" ht="10.5" customHeight="1">
      <c r="A34" s="20"/>
      <c r="B34" s="24"/>
      <c r="C34" s="24"/>
      <c r="D34" s="24"/>
      <c r="E34" s="24" t="s">
        <v>180</v>
      </c>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170">
        <v>52164</v>
      </c>
      <c r="AQ34" s="169"/>
      <c r="AR34" s="170">
        <v>2721279</v>
      </c>
      <c r="AS34" s="24"/>
      <c r="AT34" s="24"/>
      <c r="AU34" s="24"/>
      <c r="AV34" s="24" t="s">
        <v>181</v>
      </c>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170"/>
      <c r="CH34" s="171"/>
      <c r="CI34" s="168">
        <v>0</v>
      </c>
      <c r="CJ34" s="20"/>
    </row>
    <row r="35" spans="1:88" s="19" customFormat="1" ht="10.5" customHeight="1">
      <c r="A35" s="20"/>
      <c r="B35" s="24"/>
      <c r="C35" s="24"/>
      <c r="D35" s="24"/>
      <c r="E35" s="24" t="s">
        <v>182</v>
      </c>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170"/>
      <c r="AQ35" s="169"/>
      <c r="AR35" s="168">
        <v>0</v>
      </c>
      <c r="AS35" s="24"/>
      <c r="AU35" s="20"/>
      <c r="AV35" s="20" t="s">
        <v>183</v>
      </c>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170"/>
      <c r="CH35" s="171"/>
      <c r="CI35" s="168">
        <v>0</v>
      </c>
      <c r="CJ35" s="20"/>
    </row>
    <row r="36" spans="1:88" s="19" customFormat="1" ht="10.5" customHeight="1">
      <c r="A36" s="20"/>
      <c r="B36" s="24"/>
      <c r="C36" s="24"/>
      <c r="D36" s="24"/>
      <c r="E36" s="24" t="s">
        <v>184</v>
      </c>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170"/>
      <c r="AQ36" s="169"/>
      <c r="AR36" s="168">
        <v>0</v>
      </c>
      <c r="AS36" s="24"/>
      <c r="AU36" s="20"/>
      <c r="AV36" s="20" t="s">
        <v>185</v>
      </c>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170"/>
      <c r="CH36" s="171"/>
      <c r="CI36" s="168">
        <v>0</v>
      </c>
      <c r="CJ36" s="20"/>
    </row>
    <row r="37" spans="1:88" s="19" customFormat="1" ht="10.5" customHeight="1">
      <c r="A37" s="20"/>
      <c r="B37" s="24"/>
      <c r="C37" s="24"/>
      <c r="D37" s="24"/>
      <c r="E37" s="20" t="s">
        <v>186</v>
      </c>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170"/>
      <c r="AQ37" s="169"/>
      <c r="AR37" s="168">
        <v>0</v>
      </c>
      <c r="AS37" s="24"/>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170"/>
      <c r="CH37" s="171"/>
      <c r="CI37" s="170"/>
      <c r="CJ37" s="20"/>
    </row>
    <row r="38" spans="1:88" s="19" customFormat="1" ht="10.5" customHeight="1">
      <c r="A38" s="20"/>
      <c r="B38" s="24"/>
      <c r="C38" s="24"/>
      <c r="D38" s="24"/>
      <c r="E38" s="24" t="s">
        <v>187</v>
      </c>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170"/>
      <c r="AQ38" s="169"/>
      <c r="AR38" s="168">
        <v>0</v>
      </c>
      <c r="AS38" s="24"/>
      <c r="AT38" s="24"/>
      <c r="AU38" s="29" t="s">
        <v>52</v>
      </c>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168"/>
      <c r="CH38" s="171"/>
      <c r="CI38" s="168"/>
      <c r="CJ38" s="20"/>
    </row>
    <row r="39" spans="1:88" s="19" customFormat="1" ht="10.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171"/>
      <c r="AQ39" s="171"/>
      <c r="AR39" s="171"/>
      <c r="AS39" s="24"/>
      <c r="AT39" s="24"/>
      <c r="AU39" s="24"/>
      <c r="AV39" s="24" t="s">
        <v>188</v>
      </c>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170"/>
      <c r="CH39" s="171"/>
      <c r="CI39" s="168">
        <v>0</v>
      </c>
      <c r="CJ39" s="20"/>
    </row>
    <row r="40" spans="1:88" s="19" customFormat="1" ht="10.5" customHeight="1">
      <c r="A40" s="20"/>
      <c r="B40" s="20"/>
      <c r="C40" s="20"/>
      <c r="D40" s="29" t="s">
        <v>32</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168"/>
      <c r="AQ40" s="169"/>
      <c r="AR40" s="168"/>
      <c r="AU40" s="20"/>
      <c r="AV40" s="20" t="s">
        <v>189</v>
      </c>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170"/>
      <c r="CH40" s="171"/>
      <c r="CI40" s="168">
        <v>0</v>
      </c>
      <c r="CJ40" s="20"/>
    </row>
    <row r="41" spans="1:88" s="19" customFormat="1" ht="10.5" customHeight="1">
      <c r="A41" s="20"/>
      <c r="B41" s="20"/>
      <c r="C41" s="20"/>
      <c r="D41" s="24"/>
      <c r="E41" s="24" t="s">
        <v>190</v>
      </c>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170"/>
      <c r="AQ41" s="169"/>
      <c r="AR41" s="168">
        <v>0</v>
      </c>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171"/>
      <c r="CH41" s="171"/>
      <c r="CI41" s="171"/>
      <c r="CJ41" s="20"/>
    </row>
    <row r="42" spans="1:88" s="19" customFormat="1" ht="10.5" customHeight="1">
      <c r="A42" s="20"/>
      <c r="B42" s="20"/>
      <c r="C42" s="20"/>
      <c r="D42" s="24"/>
      <c r="E42" s="24" t="s">
        <v>191</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170"/>
      <c r="AQ42" s="169"/>
      <c r="AR42" s="168">
        <v>0</v>
      </c>
      <c r="AS42" s="20"/>
      <c r="AT42" s="24"/>
      <c r="AU42" s="29" t="s">
        <v>53</v>
      </c>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168"/>
      <c r="CH42" s="171"/>
      <c r="CI42" s="168">
        <v>0</v>
      </c>
      <c r="CJ42" s="20"/>
    </row>
    <row r="43" spans="1:88" s="19" customFormat="1" ht="10.5" customHeight="1">
      <c r="A43" s="20"/>
      <c r="B43" s="20"/>
      <c r="C43" s="20"/>
      <c r="D43" s="24"/>
      <c r="E43" s="24" t="s">
        <v>192</v>
      </c>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170"/>
      <c r="AQ43" s="169"/>
      <c r="AR43" s="168">
        <v>0</v>
      </c>
      <c r="AS43" s="20"/>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170"/>
      <c r="CH43" s="171"/>
      <c r="CI43" s="170"/>
      <c r="CJ43" s="20"/>
    </row>
    <row r="44" spans="1:88" s="19" customFormat="1" ht="10.5" customHeight="1">
      <c r="A44" s="20"/>
      <c r="B44" s="20"/>
      <c r="C44" s="20"/>
      <c r="D44" s="24"/>
      <c r="E44" s="24" t="s">
        <v>193</v>
      </c>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170"/>
      <c r="AQ44" s="169"/>
      <c r="AR44" s="168">
        <v>0</v>
      </c>
      <c r="AS44" s="24"/>
      <c r="AT44" s="24"/>
      <c r="AU44" s="29" t="s">
        <v>54</v>
      </c>
      <c r="AV44" s="24"/>
      <c r="AW44" s="24"/>
      <c r="AX44" s="24"/>
      <c r="AY44" s="24"/>
      <c r="AZ44" s="24"/>
      <c r="BA44" s="24"/>
      <c r="BB44" s="24"/>
      <c r="BC44" s="24"/>
      <c r="BD44" s="24"/>
      <c r="BE44" s="24"/>
      <c r="BF44" s="24"/>
      <c r="BG44" s="24"/>
      <c r="BH44" s="24"/>
      <c r="BI44" s="24"/>
      <c r="BJ44" s="24"/>
      <c r="BK44" s="24"/>
      <c r="BL44" s="24"/>
      <c r="BM44" s="24"/>
      <c r="BN44" s="24"/>
      <c r="BO44" s="20"/>
      <c r="BP44" s="20"/>
      <c r="BQ44" s="20"/>
      <c r="BR44" s="20"/>
      <c r="BS44" s="24"/>
      <c r="BT44" s="24"/>
      <c r="BU44" s="24"/>
      <c r="BV44" s="24"/>
      <c r="BW44" s="24"/>
      <c r="BX44" s="24"/>
      <c r="BY44" s="24"/>
      <c r="BZ44" s="24"/>
      <c r="CA44" s="24"/>
      <c r="CB44" s="24"/>
      <c r="CC44" s="24"/>
      <c r="CD44" s="24"/>
      <c r="CE44" s="24"/>
      <c r="CF44" s="24"/>
      <c r="CG44" s="168"/>
      <c r="CH44" s="171"/>
      <c r="CI44" s="168"/>
      <c r="CJ44" s="20"/>
    </row>
    <row r="45" spans="1:88" s="19" customFormat="1" ht="10.5" customHeight="1">
      <c r="A45" s="20"/>
      <c r="B45" s="20"/>
      <c r="C45" s="20"/>
      <c r="D45" s="20"/>
      <c r="E45" s="20" t="s">
        <v>194</v>
      </c>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170"/>
      <c r="AQ45" s="169"/>
      <c r="AR45" s="168">
        <v>0</v>
      </c>
      <c r="AS45" s="24"/>
      <c r="AT45" s="24"/>
      <c r="AU45" s="24"/>
      <c r="AV45" s="24" t="s">
        <v>195</v>
      </c>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170"/>
      <c r="CH45" s="171"/>
      <c r="CI45" s="168">
        <v>0</v>
      </c>
      <c r="CJ45" s="20"/>
    </row>
    <row r="46" spans="1:88" s="19" customFormat="1" ht="10.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171"/>
      <c r="AQ46" s="171"/>
      <c r="AR46" s="171"/>
      <c r="AU46" s="20"/>
      <c r="AV46" s="20" t="s">
        <v>196</v>
      </c>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170"/>
      <c r="CH46" s="171"/>
      <c r="CI46" s="168">
        <v>0</v>
      </c>
      <c r="CJ46" s="20"/>
    </row>
    <row r="47" spans="1:88" s="19" customFormat="1" ht="10.5" customHeight="1">
      <c r="A47" s="20"/>
      <c r="B47" s="24"/>
      <c r="C47" s="24"/>
      <c r="D47" s="29" t="s">
        <v>33</v>
      </c>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168"/>
      <c r="AQ47" s="169"/>
      <c r="AR47" s="168"/>
      <c r="AU47" s="20"/>
      <c r="AV47" s="20" t="s">
        <v>197</v>
      </c>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170"/>
      <c r="CH47" s="171"/>
      <c r="CI47" s="168">
        <v>0</v>
      </c>
      <c r="CJ47" s="20"/>
    </row>
    <row r="48" spans="1:88" s="19" customFormat="1" ht="10.5" customHeight="1">
      <c r="A48" s="20"/>
      <c r="B48" s="20"/>
      <c r="C48" s="20"/>
      <c r="D48" s="20"/>
      <c r="E48" s="20" t="s">
        <v>198</v>
      </c>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170"/>
      <c r="AQ48" s="169"/>
      <c r="AR48" s="168">
        <v>0</v>
      </c>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171"/>
      <c r="CH48" s="171"/>
      <c r="CI48" s="171"/>
      <c r="CJ48" s="20"/>
    </row>
    <row r="49" spans="1:88" s="19" customFormat="1" ht="10.5" customHeight="1">
      <c r="C49" s="20"/>
      <c r="D49" s="20"/>
      <c r="E49" s="20" t="s">
        <v>199</v>
      </c>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170"/>
      <c r="AQ49" s="169"/>
      <c r="AR49" s="168">
        <v>0</v>
      </c>
      <c r="AS49" s="24"/>
      <c r="AT49" s="20"/>
      <c r="AU49" s="29" t="s">
        <v>85</v>
      </c>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168"/>
      <c r="CH49" s="171"/>
      <c r="CI49" s="168"/>
      <c r="CJ49" s="20"/>
    </row>
    <row r="50" spans="1:88" s="19" customFormat="1" ht="10.5" customHeight="1">
      <c r="C50" s="20"/>
      <c r="D50" s="20"/>
      <c r="E50" s="20" t="s">
        <v>200</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170"/>
      <c r="AQ50" s="169"/>
      <c r="AR50" s="168">
        <v>0</v>
      </c>
      <c r="AS50" s="24"/>
      <c r="AT50" s="20"/>
      <c r="AU50" s="20"/>
      <c r="AV50" s="20" t="s">
        <v>201</v>
      </c>
      <c r="AW50" s="20"/>
      <c r="AX50" s="20"/>
      <c r="AY50" s="20"/>
      <c r="AZ50" s="20"/>
      <c r="BA50" s="20"/>
      <c r="BB50" s="20"/>
      <c r="BC50" s="20"/>
      <c r="BD50" s="20"/>
      <c r="BE50" s="20"/>
      <c r="BF50" s="20"/>
      <c r="BG50" s="20"/>
      <c r="BH50" s="20"/>
      <c r="BI50" s="20"/>
      <c r="BJ50" s="20"/>
      <c r="BK50" s="20"/>
      <c r="BL50" s="20"/>
      <c r="BM50" s="20"/>
      <c r="BN50" s="20"/>
      <c r="BO50" s="24"/>
      <c r="BP50" s="24"/>
      <c r="BQ50" s="24"/>
      <c r="BR50" s="24"/>
      <c r="BS50" s="20"/>
      <c r="BT50" s="20"/>
      <c r="BU50" s="20"/>
      <c r="BV50" s="20"/>
      <c r="BW50" s="20"/>
      <c r="BX50" s="20"/>
      <c r="BY50" s="20"/>
      <c r="BZ50" s="20"/>
      <c r="CA50" s="20"/>
      <c r="CB50" s="20"/>
      <c r="CC50" s="20"/>
      <c r="CD50" s="20"/>
      <c r="CE50" s="20"/>
      <c r="CF50" s="20"/>
      <c r="CG50" s="170"/>
      <c r="CH50" s="171"/>
      <c r="CI50" s="168">
        <v>0</v>
      </c>
      <c r="CJ50" s="20"/>
    </row>
    <row r="51" spans="1:88" s="19" customFormat="1" ht="10.5" customHeight="1">
      <c r="C51" s="20"/>
      <c r="D51" s="20"/>
      <c r="E51" s="20" t="s">
        <v>202</v>
      </c>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170"/>
      <c r="AQ51" s="169"/>
      <c r="AR51" s="168">
        <v>0</v>
      </c>
      <c r="AU51" s="20"/>
      <c r="AV51" s="20" t="s">
        <v>203</v>
      </c>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170"/>
      <c r="CH51" s="171"/>
      <c r="CI51" s="168">
        <v>0</v>
      </c>
    </row>
    <row r="52" spans="1:88" s="19" customFormat="1" ht="10.5" customHeight="1">
      <c r="C52" s="20"/>
      <c r="D52" s="20"/>
      <c r="E52" s="20" t="s">
        <v>204</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170"/>
      <c r="AQ52" s="169"/>
      <c r="AR52" s="168">
        <v>0</v>
      </c>
      <c r="AU52" s="20"/>
      <c r="AV52" s="20" t="s">
        <v>205</v>
      </c>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170"/>
      <c r="CH52" s="171"/>
      <c r="CI52" s="168">
        <v>0</v>
      </c>
    </row>
    <row r="53" spans="1:88" s="19" customFormat="1" ht="10.5" customHeight="1">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171"/>
      <c r="AQ53" s="171"/>
      <c r="AR53" s="171"/>
      <c r="AU53" s="20"/>
      <c r="AV53" s="20" t="s">
        <v>206</v>
      </c>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170"/>
      <c r="CH53" s="171"/>
      <c r="CI53" s="168">
        <v>0</v>
      </c>
    </row>
    <row r="54" spans="1:88" s="19" customFormat="1" ht="10.5" customHeight="1">
      <c r="A54" s="20"/>
      <c r="B54" s="24"/>
      <c r="C54" s="24"/>
      <c r="D54" s="29" t="s">
        <v>34</v>
      </c>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170">
        <v>520480</v>
      </c>
      <c r="AQ54" s="169"/>
      <c r="AR54" s="170">
        <v>64517</v>
      </c>
      <c r="AU54" s="20"/>
      <c r="AV54" s="20" t="s">
        <v>220</v>
      </c>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170"/>
      <c r="CH54" s="171"/>
      <c r="CI54" s="168">
        <v>0</v>
      </c>
    </row>
    <row r="55" spans="1:88" s="19" customFormat="1" ht="10.5" customHeight="1">
      <c r="A55" s="20"/>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170"/>
      <c r="AQ55" s="169"/>
      <c r="AR55" s="170"/>
      <c r="AU55" s="20"/>
      <c r="AV55" s="20" t="s">
        <v>207</v>
      </c>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170"/>
      <c r="CH55" s="171"/>
      <c r="CI55" s="168">
        <v>0</v>
      </c>
    </row>
    <row r="56" spans="1:88" s="19" customFormat="1" ht="10.5" customHeight="1">
      <c r="A56" s="20"/>
      <c r="B56" s="24"/>
      <c r="C56" s="24"/>
      <c r="D56" s="29" t="s">
        <v>35</v>
      </c>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168"/>
      <c r="AQ56" s="169"/>
      <c r="AR56" s="168"/>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171"/>
      <c r="CH56" s="171"/>
      <c r="CI56" s="171"/>
    </row>
    <row r="57" spans="1:88" s="19" customFormat="1" ht="10.5" customHeight="1">
      <c r="A57" s="20"/>
      <c r="B57" s="24"/>
      <c r="C57" s="24"/>
      <c r="D57" s="24"/>
      <c r="E57" s="24" t="s">
        <v>208</v>
      </c>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170"/>
      <c r="AQ57" s="169"/>
      <c r="AR57" s="168">
        <v>0</v>
      </c>
      <c r="AS57" s="24"/>
      <c r="AT57" s="24"/>
      <c r="AU57" s="29" t="s">
        <v>83</v>
      </c>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168"/>
      <c r="CH57" s="171"/>
      <c r="CI57" s="168"/>
    </row>
    <row r="58" spans="1:88" s="19" customFormat="1" ht="10.5" customHeight="1">
      <c r="A58" s="20"/>
      <c r="B58" s="24"/>
      <c r="C58" s="24"/>
      <c r="D58" s="24"/>
      <c r="E58" s="24" t="s">
        <v>209</v>
      </c>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170"/>
      <c r="AQ58" s="169"/>
      <c r="AR58" s="168">
        <v>0</v>
      </c>
      <c r="AU58" s="20"/>
      <c r="AV58" s="20" t="s">
        <v>210</v>
      </c>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170"/>
      <c r="CH58" s="171"/>
      <c r="CI58" s="168">
        <v>0</v>
      </c>
    </row>
    <row r="59" spans="1:88" s="19" customFormat="1" ht="10.5" customHeight="1">
      <c r="A59" s="20"/>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170"/>
      <c r="AQ59" s="169"/>
      <c r="AR59" s="170"/>
      <c r="AU59" s="20"/>
      <c r="AV59" s="20" t="s">
        <v>211</v>
      </c>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170"/>
      <c r="CH59" s="171"/>
      <c r="CI59" s="168">
        <v>0</v>
      </c>
    </row>
    <row r="60" spans="1:88" s="19" customFormat="1" ht="10.5" customHeight="1">
      <c r="A60" s="20"/>
      <c r="B60" s="24"/>
      <c r="C60" s="24"/>
      <c r="D60" s="29" t="s">
        <v>36</v>
      </c>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168"/>
      <c r="AQ60" s="169"/>
      <c r="AR60" s="168"/>
      <c r="AU60" s="20"/>
      <c r="AV60" s="20" t="s">
        <v>212</v>
      </c>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170"/>
      <c r="CH60" s="171"/>
      <c r="CI60" s="168">
        <v>0</v>
      </c>
    </row>
    <row r="61" spans="1:88" s="19" customFormat="1" ht="10.5" customHeight="1">
      <c r="A61" s="20"/>
      <c r="B61" s="24"/>
      <c r="C61" s="24"/>
      <c r="D61" s="24"/>
      <c r="E61" s="24" t="s">
        <v>213</v>
      </c>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170"/>
      <c r="AQ61" s="169"/>
      <c r="AR61" s="168">
        <v>0</v>
      </c>
      <c r="AS61" s="24"/>
      <c r="AT61" s="29"/>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168"/>
      <c r="CH61" s="171"/>
      <c r="CI61" s="168"/>
      <c r="CJ61" s="20"/>
    </row>
    <row r="62" spans="1:88" s="19" customFormat="1" ht="10.5" customHeight="1">
      <c r="A62" s="20"/>
      <c r="B62" s="24"/>
      <c r="C62" s="24"/>
      <c r="D62" s="24"/>
      <c r="E62" s="24" t="s">
        <v>214</v>
      </c>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170"/>
      <c r="AQ62" s="169"/>
      <c r="AR62" s="168">
        <v>0</v>
      </c>
      <c r="AS62" s="20"/>
      <c r="AT62" s="24"/>
      <c r="AU62" s="30" t="s">
        <v>47</v>
      </c>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168">
        <f>SUM(CG63:CG65)</f>
        <v>128292</v>
      </c>
      <c r="CH62" s="171"/>
      <c r="CI62" s="168">
        <f>SUM(CI63:CI65)</f>
        <v>45000</v>
      </c>
      <c r="CJ62" s="20"/>
    </row>
    <row r="63" spans="1:88" s="19" customFormat="1" ht="10.5" customHeight="1">
      <c r="A63" s="20"/>
      <c r="B63" s="24"/>
      <c r="C63" s="24"/>
      <c r="D63" s="24"/>
      <c r="E63" s="24" t="s">
        <v>215</v>
      </c>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170"/>
      <c r="AQ63" s="169"/>
      <c r="AR63" s="168">
        <v>0</v>
      </c>
      <c r="AS63" s="24"/>
      <c r="AT63" s="24"/>
      <c r="AU63" s="24"/>
      <c r="AV63" s="20" t="s">
        <v>216</v>
      </c>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170">
        <v>128292</v>
      </c>
      <c r="CH63" s="171"/>
      <c r="CI63" s="170">
        <v>45000</v>
      </c>
      <c r="CJ63" s="20"/>
    </row>
    <row r="64" spans="1:88" s="19" customFormat="1" ht="10.5" customHeight="1">
      <c r="A64" s="20"/>
      <c r="B64" s="24"/>
      <c r="C64" s="24"/>
      <c r="D64" s="24"/>
      <c r="E64" s="24" t="s">
        <v>217</v>
      </c>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170"/>
      <c r="AQ64" s="169"/>
      <c r="AR64" s="168">
        <v>0</v>
      </c>
      <c r="AS64" s="24"/>
      <c r="AT64" s="20"/>
      <c r="AU64" s="20"/>
      <c r="AV64" s="20" t="s">
        <v>218</v>
      </c>
      <c r="AW64" s="20"/>
      <c r="AX64" s="20"/>
      <c r="AY64" s="20"/>
      <c r="AZ64" s="20"/>
      <c r="BA64" s="20"/>
      <c r="BB64" s="20"/>
      <c r="BC64" s="20"/>
      <c r="BD64" s="20"/>
      <c r="BE64" s="20"/>
      <c r="BF64" s="20"/>
      <c r="BG64" s="20"/>
      <c r="BH64" s="20"/>
      <c r="BI64" s="20"/>
      <c r="BJ64" s="20"/>
      <c r="BK64" s="20"/>
      <c r="BL64" s="20"/>
      <c r="BM64" s="20"/>
      <c r="BN64" s="20"/>
      <c r="BO64" s="24"/>
      <c r="BP64" s="24"/>
      <c r="BQ64" s="24"/>
      <c r="BR64" s="24"/>
      <c r="BS64" s="20"/>
      <c r="BT64" s="20"/>
      <c r="BU64" s="20"/>
      <c r="BV64" s="20"/>
      <c r="BW64" s="20"/>
      <c r="BX64" s="20"/>
      <c r="BY64" s="20"/>
      <c r="BZ64" s="20"/>
      <c r="CA64" s="20"/>
      <c r="CB64" s="20"/>
      <c r="CC64" s="20"/>
      <c r="CD64" s="20"/>
      <c r="CE64" s="20"/>
      <c r="CF64" s="20"/>
      <c r="CG64" s="170"/>
      <c r="CH64" s="171"/>
      <c r="CI64" s="168">
        <v>0</v>
      </c>
      <c r="CJ64" s="20"/>
    </row>
    <row r="65" spans="1:88" s="19" customFormat="1" ht="10.5" customHeight="1">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171"/>
      <c r="AQ65" s="171"/>
      <c r="AR65" s="171"/>
      <c r="AS65" s="24"/>
      <c r="AT65" s="24"/>
      <c r="AU65" s="20"/>
      <c r="AV65" s="20" t="s">
        <v>219</v>
      </c>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170"/>
      <c r="CH65" s="171"/>
      <c r="CI65" s="168">
        <v>0</v>
      </c>
      <c r="CJ65" s="20"/>
    </row>
    <row r="66" spans="1:88" s="19" customFormat="1" ht="10.5" customHeight="1">
      <c r="A66" s="20"/>
      <c r="B66" s="24"/>
      <c r="C66" s="29" t="s">
        <v>6</v>
      </c>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168">
        <f>AP22+AP31+AP40+AP47+AP54+AP56+AP60</f>
        <v>83687396</v>
      </c>
      <c r="AQ66" s="169"/>
      <c r="AR66" s="168">
        <f>AR22+AR31+AR40+AR47+AR54+AR56+AR60</f>
        <v>84131491</v>
      </c>
      <c r="AS66" s="24"/>
      <c r="AT66" s="102" t="s">
        <v>57</v>
      </c>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168">
        <f>CG22+CG62</f>
        <v>37512851</v>
      </c>
      <c r="CH66" s="169"/>
      <c r="CI66" s="168">
        <f>CI22+CI62</f>
        <v>21181650</v>
      </c>
      <c r="CJ66" s="20"/>
    </row>
    <row r="67" spans="1:88" s="19" customFormat="1" ht="10.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172"/>
      <c r="AQ67" s="173"/>
      <c r="AR67" s="172"/>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180"/>
      <c r="CH67" s="173"/>
      <c r="CI67" s="180"/>
      <c r="CJ67" s="39"/>
    </row>
    <row r="68" spans="1:88" s="19" customFormat="1" ht="10.5" customHeight="1">
      <c r="A68" s="20"/>
      <c r="AP68" s="174"/>
      <c r="AQ68" s="171"/>
      <c r="AR68" s="174"/>
      <c r="AS68" s="24"/>
      <c r="CG68" s="171"/>
      <c r="CH68" s="181"/>
      <c r="CI68" s="171"/>
    </row>
    <row r="69" spans="1:88" s="19" customFormat="1" ht="10.5" customHeight="1">
      <c r="A69" s="20"/>
      <c r="AP69" s="174"/>
      <c r="AQ69" s="171"/>
      <c r="AR69" s="174"/>
      <c r="AS69" s="24"/>
      <c r="CG69" s="171"/>
      <c r="CH69" s="181"/>
      <c r="CI69" s="171"/>
    </row>
    <row r="70" spans="1:88" s="19" customFormat="1" ht="10.5" customHeight="1">
      <c r="A70" s="20"/>
      <c r="AP70" s="174"/>
      <c r="AQ70" s="171"/>
      <c r="AR70" s="174"/>
      <c r="AS70" s="24"/>
      <c r="CG70" s="171"/>
      <c r="CH70" s="181"/>
      <c r="CI70" s="171"/>
    </row>
    <row r="71" spans="1:88" s="19" customFormat="1" ht="10.5" customHeight="1">
      <c r="A71" s="20"/>
      <c r="AP71" s="174"/>
      <c r="AQ71" s="171"/>
      <c r="AR71" s="174"/>
      <c r="AS71" s="24"/>
      <c r="CG71" s="171"/>
      <c r="CH71" s="181"/>
      <c r="CI71" s="171"/>
    </row>
    <row r="72" spans="1:88" s="19" customFormat="1" ht="10.5" customHeight="1">
      <c r="A72" s="20"/>
      <c r="AP72" s="174"/>
      <c r="AQ72" s="171"/>
      <c r="AR72" s="174"/>
      <c r="AS72" s="24"/>
      <c r="CG72" s="171"/>
      <c r="CH72" s="181"/>
      <c r="CI72" s="171"/>
    </row>
    <row r="73" spans="1:88" s="19" customFormat="1" ht="10.5" customHeight="1">
      <c r="A73" s="20"/>
      <c r="AP73" s="174"/>
      <c r="AQ73" s="171"/>
      <c r="AR73" s="174"/>
      <c r="AS73" s="24"/>
      <c r="CG73" s="171"/>
      <c r="CH73" s="181"/>
      <c r="CI73" s="171"/>
    </row>
    <row r="74" spans="1:88" s="19" customFormat="1" ht="10.5" customHeight="1">
      <c r="A74" s="20"/>
      <c r="AP74" s="174"/>
      <c r="AQ74" s="171"/>
      <c r="AR74" s="174"/>
      <c r="AS74" s="24"/>
      <c r="CG74" s="171"/>
      <c r="CH74" s="181"/>
      <c r="CI74" s="171"/>
    </row>
    <row r="75" spans="1:88" s="19" customFormat="1" ht="10.5" customHeight="1">
      <c r="A75" s="20"/>
      <c r="AP75" s="174"/>
      <c r="AQ75" s="171"/>
      <c r="AR75" s="174"/>
      <c r="AS75" s="24"/>
      <c r="CG75" s="171"/>
      <c r="CH75" s="181"/>
      <c r="CI75" s="171"/>
    </row>
    <row r="76" spans="1:88" s="19" customFormat="1" ht="10.5" customHeight="1">
      <c r="A76" s="106"/>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175"/>
      <c r="AQ76" s="176"/>
      <c r="AR76" s="175"/>
      <c r="AS76" s="26"/>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175"/>
      <c r="CH76" s="176"/>
      <c r="CI76" s="175"/>
      <c r="CJ76" s="28"/>
    </row>
    <row r="77" spans="1:88" s="19" customFormat="1" ht="10.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174"/>
      <c r="AQ77" s="177"/>
      <c r="AR77" s="174"/>
      <c r="AS77" s="107"/>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182"/>
      <c r="CH77" s="177"/>
      <c r="CI77" s="182"/>
      <c r="CJ77" s="31"/>
    </row>
    <row r="78" spans="1:88" s="19" customFormat="1" ht="10.5" customHeight="1">
      <c r="A78" s="20"/>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178"/>
      <c r="AQ78" s="177"/>
      <c r="AR78" s="178"/>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183"/>
      <c r="CH78" s="177"/>
      <c r="CI78" s="183"/>
      <c r="CJ78" s="20"/>
    </row>
    <row r="79" spans="1:88" s="19" customFormat="1" ht="10.5" customHeight="1">
      <c r="A79" s="20"/>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178"/>
      <c r="AQ79" s="169"/>
      <c r="AR79" s="178"/>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183"/>
      <c r="CH79" s="169"/>
      <c r="CI79" s="183"/>
      <c r="CJ79" s="20"/>
    </row>
    <row r="80" spans="1:88" s="19" customFormat="1" ht="10.5" customHeight="1">
      <c r="A80" s="20"/>
      <c r="B80" s="35"/>
      <c r="C80" s="99" t="s">
        <v>7</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170"/>
      <c r="AQ80" s="179"/>
      <c r="AR80" s="170"/>
      <c r="AS80" s="20"/>
      <c r="AT80" s="99" t="s">
        <v>156</v>
      </c>
      <c r="AU80" s="20"/>
      <c r="AV80" s="20"/>
      <c r="AW80" s="20"/>
      <c r="AX80" s="20"/>
      <c r="AY80" s="20"/>
      <c r="AZ80" s="20"/>
      <c r="BA80" s="20"/>
      <c r="BB80" s="20"/>
      <c r="BC80" s="20"/>
      <c r="BD80" s="20"/>
      <c r="BE80" s="20"/>
      <c r="BF80" s="20"/>
      <c r="BG80" s="20"/>
      <c r="BH80" s="20"/>
      <c r="BI80" s="20"/>
      <c r="BJ80" s="20"/>
      <c r="BK80" s="20"/>
      <c r="BL80" s="20"/>
      <c r="BM80" s="20"/>
      <c r="BN80" s="20"/>
      <c r="BO80" s="35"/>
      <c r="BP80" s="35"/>
      <c r="BQ80" s="35"/>
      <c r="BR80" s="35"/>
      <c r="BS80" s="20"/>
      <c r="BT80" s="20"/>
      <c r="BU80" s="20"/>
      <c r="BV80" s="20"/>
      <c r="BW80" s="20"/>
      <c r="BX80" s="20"/>
      <c r="BY80" s="20"/>
      <c r="BZ80" s="20"/>
      <c r="CA80" s="20"/>
      <c r="CB80" s="20"/>
      <c r="CC80" s="20"/>
      <c r="CD80" s="20"/>
      <c r="CE80" s="20"/>
      <c r="CF80" s="20"/>
      <c r="CG80" s="183"/>
      <c r="CH80" s="179"/>
      <c r="CI80" s="183"/>
      <c r="CJ80" s="20"/>
    </row>
    <row r="81" spans="1:88" s="19" customFormat="1" ht="10.5" customHeight="1">
      <c r="A81" s="20"/>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170"/>
      <c r="AQ81" s="179"/>
      <c r="AR81" s="170"/>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183"/>
      <c r="CH81" s="179"/>
      <c r="CI81" s="183"/>
      <c r="CJ81" s="20"/>
    </row>
    <row r="82" spans="1:88" s="19" customFormat="1" ht="10.5" customHeight="1">
      <c r="A82" s="20"/>
      <c r="B82" s="24"/>
      <c r="C82" s="24"/>
      <c r="D82" s="29" t="s">
        <v>63</v>
      </c>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168"/>
      <c r="AQ82" s="169"/>
      <c r="AR82" s="168">
        <v>0</v>
      </c>
      <c r="AS82" s="24"/>
      <c r="AT82" s="35"/>
      <c r="AU82" s="29" t="s">
        <v>56</v>
      </c>
      <c r="AV82" s="35"/>
      <c r="AW82" s="35"/>
      <c r="AX82" s="35"/>
      <c r="AY82" s="35"/>
      <c r="AZ82" s="35"/>
      <c r="BA82" s="35"/>
      <c r="BB82" s="35"/>
      <c r="BC82" s="35"/>
      <c r="BD82" s="35"/>
      <c r="BE82" s="35"/>
      <c r="BF82" s="35"/>
      <c r="BG82" s="35"/>
      <c r="BH82" s="35"/>
      <c r="BI82" s="35"/>
      <c r="BJ82" s="35"/>
      <c r="BK82" s="35"/>
      <c r="BL82" s="35"/>
      <c r="BM82" s="35"/>
      <c r="BN82" s="35"/>
      <c r="BO82" s="24"/>
      <c r="BP82" s="24"/>
      <c r="BQ82" s="24"/>
      <c r="BR82" s="24"/>
      <c r="BS82" s="35"/>
      <c r="BT82" s="35"/>
      <c r="BU82" s="35"/>
      <c r="BV82" s="35"/>
      <c r="BW82" s="35"/>
      <c r="BX82" s="35"/>
      <c r="BY82" s="35"/>
      <c r="BZ82" s="35"/>
      <c r="CA82" s="35"/>
      <c r="CB82" s="35"/>
      <c r="CC82" s="35"/>
      <c r="CD82" s="35"/>
      <c r="CE82" s="35"/>
      <c r="CF82" s="35"/>
      <c r="CG82" s="168"/>
      <c r="CH82" s="169"/>
      <c r="CI82" s="168">
        <v>0</v>
      </c>
      <c r="CJ82" s="20"/>
    </row>
    <row r="83" spans="1:88" s="19" customFormat="1" ht="10.5" customHeight="1">
      <c r="A83" s="20"/>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170"/>
      <c r="AQ83" s="169"/>
      <c r="AR83" s="170"/>
      <c r="AS83" s="24"/>
      <c r="AT83" s="35"/>
      <c r="AU83" s="24"/>
      <c r="AV83" s="35"/>
      <c r="AW83" s="35"/>
      <c r="AX83" s="35"/>
      <c r="AY83" s="35"/>
      <c r="AZ83" s="35"/>
      <c r="BA83" s="35"/>
      <c r="BB83" s="35"/>
      <c r="BC83" s="35"/>
      <c r="BD83" s="35"/>
      <c r="BE83" s="35"/>
      <c r="BF83" s="35"/>
      <c r="BG83" s="35"/>
      <c r="BH83" s="35"/>
      <c r="BI83" s="35"/>
      <c r="BJ83" s="35"/>
      <c r="BK83" s="35"/>
      <c r="BL83" s="35"/>
      <c r="BM83" s="35"/>
      <c r="BN83" s="35"/>
      <c r="BO83" s="24"/>
      <c r="BP83" s="24"/>
      <c r="BQ83" s="24"/>
      <c r="BR83" s="24"/>
      <c r="BS83" s="35"/>
      <c r="BT83" s="35"/>
      <c r="BU83" s="35"/>
      <c r="BV83" s="35"/>
      <c r="BW83" s="35"/>
      <c r="BX83" s="35"/>
      <c r="BY83" s="35"/>
      <c r="BZ83" s="35"/>
      <c r="CA83" s="35"/>
      <c r="CB83" s="35"/>
      <c r="CC83" s="35"/>
      <c r="CD83" s="35"/>
      <c r="CE83" s="35"/>
      <c r="CF83" s="35"/>
      <c r="CG83" s="170"/>
      <c r="CH83" s="169"/>
      <c r="CI83" s="170"/>
      <c r="CJ83" s="20"/>
    </row>
    <row r="84" spans="1:88" s="19" customFormat="1" ht="10.5" customHeight="1">
      <c r="A84" s="20"/>
      <c r="B84" s="24"/>
      <c r="C84" s="24"/>
      <c r="D84" s="29" t="s">
        <v>37</v>
      </c>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168"/>
      <c r="AQ84" s="169"/>
      <c r="AR84" s="168">
        <v>0</v>
      </c>
      <c r="AS84" s="24"/>
      <c r="AT84" s="35"/>
      <c r="AU84" s="29" t="s">
        <v>84</v>
      </c>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168"/>
      <c r="CH84" s="169"/>
      <c r="CI84" s="168">
        <v>0</v>
      </c>
      <c r="CJ84" s="20"/>
    </row>
    <row r="85" spans="1:88" s="19" customFormat="1" ht="10.5" customHeight="1">
      <c r="A85" s="20"/>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170"/>
      <c r="AQ85" s="169"/>
      <c r="AR85" s="170"/>
      <c r="AS85" s="24"/>
      <c r="AT85" s="35"/>
      <c r="AU85" s="24"/>
      <c r="AV85" s="35"/>
      <c r="AW85" s="35"/>
      <c r="AX85" s="35"/>
      <c r="AY85" s="35"/>
      <c r="AZ85" s="35"/>
      <c r="BA85" s="35"/>
      <c r="BB85" s="35"/>
      <c r="BC85" s="35"/>
      <c r="BD85" s="35"/>
      <c r="BE85" s="35"/>
      <c r="BF85" s="35"/>
      <c r="BG85" s="35"/>
      <c r="BH85" s="35"/>
      <c r="BI85" s="35"/>
      <c r="BJ85" s="35"/>
      <c r="BK85" s="35"/>
      <c r="BL85" s="35"/>
      <c r="BM85" s="35"/>
      <c r="BN85" s="35"/>
      <c r="BO85" s="24"/>
      <c r="BP85" s="24"/>
      <c r="BQ85" s="24"/>
      <c r="BR85" s="24"/>
      <c r="BS85" s="35"/>
      <c r="BT85" s="35"/>
      <c r="BU85" s="35"/>
      <c r="BV85" s="35"/>
      <c r="BW85" s="35"/>
      <c r="BX85" s="35"/>
      <c r="BY85" s="35"/>
      <c r="BZ85" s="35"/>
      <c r="CA85" s="35"/>
      <c r="CB85" s="35"/>
      <c r="CC85" s="35"/>
      <c r="CD85" s="35"/>
      <c r="CE85" s="35"/>
      <c r="CF85" s="35"/>
      <c r="CG85" s="183"/>
      <c r="CH85" s="169"/>
      <c r="CI85" s="183"/>
      <c r="CJ85" s="20"/>
    </row>
    <row r="86" spans="1:88" s="19" customFormat="1" ht="10.5" customHeight="1">
      <c r="A86" s="20"/>
      <c r="B86" s="24"/>
      <c r="C86" s="24"/>
      <c r="D86" s="29" t="s">
        <v>38</v>
      </c>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168">
        <v>0</v>
      </c>
      <c r="AQ86" s="169"/>
      <c r="AR86" s="168">
        <v>0</v>
      </c>
      <c r="AS86" s="24"/>
      <c r="AT86" s="35"/>
      <c r="AU86" s="29" t="s">
        <v>55</v>
      </c>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168"/>
      <c r="CH86" s="169"/>
      <c r="CI86" s="168">
        <v>0</v>
      </c>
      <c r="CJ86" s="20"/>
    </row>
    <row r="87" spans="1:88" s="19" customFormat="1" ht="10.5" customHeight="1">
      <c r="A87" s="20"/>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170"/>
      <c r="AQ87" s="169"/>
      <c r="AR87" s="170"/>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170"/>
      <c r="CH87" s="169"/>
      <c r="CI87" s="170"/>
      <c r="CJ87" s="20"/>
    </row>
    <row r="88" spans="1:88" s="19" customFormat="1" ht="10.5" customHeight="1">
      <c r="A88" s="20"/>
      <c r="B88" s="24"/>
      <c r="C88" s="24"/>
      <c r="D88" s="29" t="s">
        <v>39</v>
      </c>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170">
        <v>19536832</v>
      </c>
      <c r="AQ88" s="169"/>
      <c r="AR88" s="170">
        <v>19932848</v>
      </c>
      <c r="AS88" s="24"/>
      <c r="AT88" s="24"/>
      <c r="AU88" s="30" t="s">
        <v>70</v>
      </c>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168"/>
      <c r="CH88" s="169"/>
      <c r="CI88" s="168">
        <v>0</v>
      </c>
      <c r="CJ88" s="20"/>
    </row>
    <row r="89" spans="1:88" s="19" customFormat="1" ht="10.5" customHeight="1">
      <c r="A89" s="20"/>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170"/>
      <c r="AQ89" s="169"/>
      <c r="AR89" s="170"/>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170"/>
      <c r="CH89" s="169"/>
      <c r="CI89" s="170"/>
      <c r="CJ89" s="20"/>
    </row>
    <row r="90" spans="1:88" s="19" customFormat="1" ht="10.5" customHeight="1">
      <c r="A90" s="20"/>
      <c r="B90" s="24"/>
      <c r="C90" s="24"/>
      <c r="D90" s="30" t="s">
        <v>40</v>
      </c>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170">
        <v>1585488</v>
      </c>
      <c r="AQ90" s="169"/>
      <c r="AR90" s="170">
        <v>1585488</v>
      </c>
      <c r="AS90" s="24"/>
      <c r="AT90" s="24"/>
      <c r="AU90" s="29" t="s">
        <v>86</v>
      </c>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168"/>
      <c r="CH90" s="169"/>
      <c r="CI90" s="168">
        <v>0</v>
      </c>
      <c r="CJ90" s="20"/>
    </row>
    <row r="91" spans="1:88" s="19" customFormat="1" ht="10.5" customHeight="1">
      <c r="A91" s="20"/>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170"/>
      <c r="AQ91" s="169"/>
      <c r="AR91" s="170"/>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170"/>
      <c r="CH91" s="169"/>
      <c r="CI91" s="170"/>
      <c r="CJ91" s="20"/>
    </row>
    <row r="92" spans="1:88" s="19" customFormat="1" ht="10.5" customHeight="1">
      <c r="A92" s="20"/>
      <c r="B92" s="24"/>
      <c r="C92" s="24"/>
      <c r="D92" s="30" t="s">
        <v>41</v>
      </c>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170">
        <v>-16872483</v>
      </c>
      <c r="AQ92" s="169"/>
      <c r="AR92" s="170">
        <v>-16602624</v>
      </c>
      <c r="AS92" s="24"/>
      <c r="AT92" s="24"/>
      <c r="AU92" s="29" t="s">
        <v>8</v>
      </c>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170">
        <v>3027989</v>
      </c>
      <c r="CH92" s="169"/>
      <c r="CI92" s="170">
        <v>4277556</v>
      </c>
      <c r="CJ92" s="20"/>
    </row>
    <row r="93" spans="1:88" s="19" customFormat="1" ht="10.5" customHeight="1">
      <c r="A93" s="20"/>
      <c r="B93" s="24"/>
      <c r="C93" s="24"/>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1"/>
      <c r="AQ93" s="171"/>
      <c r="AR93" s="171"/>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170"/>
      <c r="CH93" s="169"/>
      <c r="CI93" s="170"/>
      <c r="CJ93" s="20"/>
    </row>
    <row r="94" spans="1:88" s="19" customFormat="1" ht="10.5" customHeight="1">
      <c r="A94" s="20"/>
      <c r="B94" s="24"/>
      <c r="C94" s="24"/>
      <c r="D94" s="29" t="s">
        <v>42</v>
      </c>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168"/>
      <c r="AQ94" s="169"/>
      <c r="AR94" s="168">
        <v>0</v>
      </c>
      <c r="AS94" s="24"/>
      <c r="AT94" s="29" t="s">
        <v>58</v>
      </c>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168">
        <f>SUM(CG82:CG93)</f>
        <v>3027989</v>
      </c>
      <c r="CH94" s="169"/>
      <c r="CI94" s="168">
        <f>CI92</f>
        <v>4277556</v>
      </c>
      <c r="CJ94" s="20"/>
    </row>
    <row r="95" spans="1:88" s="19" customFormat="1" ht="10.5" customHeight="1">
      <c r="A95" s="20"/>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170"/>
      <c r="AQ95" s="169"/>
      <c r="AR95" s="170"/>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183"/>
      <c r="CH95" s="169"/>
      <c r="CI95" s="183"/>
      <c r="CJ95" s="20"/>
    </row>
    <row r="96" spans="1:88" s="19" customFormat="1" ht="10.5" customHeight="1">
      <c r="A96" s="20"/>
      <c r="B96" s="24"/>
      <c r="C96" s="24"/>
      <c r="D96" s="29" t="s">
        <v>43</v>
      </c>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168"/>
      <c r="AQ96" s="169"/>
      <c r="AR96" s="168">
        <v>0</v>
      </c>
      <c r="AS96" s="117" t="s">
        <v>157</v>
      </c>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184">
        <f>CG66+CG94</f>
        <v>40540840</v>
      </c>
      <c r="CH96" s="169"/>
      <c r="CI96" s="184">
        <f>CI66+CI94</f>
        <v>25459206</v>
      </c>
      <c r="CJ96" s="20"/>
    </row>
    <row r="97" spans="1:88" s="19" customFormat="1" ht="10.5" customHeight="1">
      <c r="A97" s="20"/>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170"/>
      <c r="AQ97" s="169"/>
      <c r="AR97" s="170"/>
      <c r="AS97" s="29"/>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183"/>
      <c r="CH97" s="169"/>
      <c r="CI97" s="183"/>
      <c r="CJ97" s="20"/>
    </row>
    <row r="98" spans="1:88" s="19" customFormat="1" ht="10.5" customHeight="1">
      <c r="A98" s="20"/>
      <c r="B98" s="24"/>
      <c r="C98" s="24"/>
      <c r="D98" s="29" t="s">
        <v>44</v>
      </c>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168"/>
      <c r="AQ98" s="169"/>
      <c r="AR98" s="168">
        <v>0</v>
      </c>
      <c r="AS98" s="29" t="s">
        <v>9</v>
      </c>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183"/>
      <c r="CH98" s="169"/>
      <c r="CI98" s="183"/>
      <c r="CJ98" s="20"/>
    </row>
    <row r="99" spans="1:88" s="19" customFormat="1" ht="10.5" customHeight="1">
      <c r="A99" s="20"/>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170"/>
      <c r="AQ99" s="169"/>
      <c r="AR99" s="170"/>
      <c r="AS99" s="20"/>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183"/>
      <c r="CH99" s="169"/>
      <c r="CI99" s="183"/>
      <c r="CJ99" s="20"/>
    </row>
    <row r="100" spans="1:88" s="19" customFormat="1" ht="10.5" customHeight="1">
      <c r="A100" s="20"/>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170"/>
      <c r="AQ100" s="169"/>
      <c r="AR100" s="170"/>
      <c r="AS100" s="20"/>
      <c r="AT100" s="35" t="s">
        <v>10</v>
      </c>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184">
        <f>SUM(CG102:CG106)</f>
        <v>20794684</v>
      </c>
      <c r="CH100" s="169"/>
      <c r="CI100" s="184">
        <f>SUM(CI102:CI106)</f>
        <v>20827475.899999999</v>
      </c>
      <c r="CJ100" s="20"/>
    </row>
    <row r="101" spans="1:88" s="19" customFormat="1" ht="10.5" customHeight="1">
      <c r="A101" s="20"/>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170"/>
      <c r="AQ101" s="169"/>
      <c r="AR101" s="170"/>
      <c r="AS101" s="20"/>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183"/>
      <c r="CH101" s="169"/>
      <c r="CI101" s="183"/>
      <c r="CJ101" s="20"/>
    </row>
    <row r="102" spans="1:88" s="19" customFormat="1" ht="10.5" customHeight="1">
      <c r="A102" s="20"/>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170"/>
      <c r="AQ102" s="169"/>
      <c r="AR102" s="170"/>
      <c r="AS102" s="20"/>
      <c r="AT102" s="24"/>
      <c r="AU102" s="24" t="s">
        <v>11</v>
      </c>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170">
        <v>20707313</v>
      </c>
      <c r="CH102" s="169"/>
      <c r="CI102" s="170">
        <v>20707312.899999999</v>
      </c>
      <c r="CJ102" s="20"/>
    </row>
    <row r="103" spans="1:88" s="19" customFormat="1" ht="10.5" customHeight="1">
      <c r="A103" s="20"/>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170"/>
      <c r="AQ103" s="169"/>
      <c r="AR103" s="170"/>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183"/>
      <c r="CH103" s="169"/>
      <c r="CI103" s="183"/>
      <c r="CJ103" s="20"/>
    </row>
    <row r="104" spans="1:88" s="19" customFormat="1" ht="10.5" customHeight="1">
      <c r="A104" s="20"/>
      <c r="B104" s="24"/>
      <c r="C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170"/>
      <c r="AQ104" s="169"/>
      <c r="AR104" s="170"/>
      <c r="AS104" s="24"/>
      <c r="AT104" s="24"/>
      <c r="AU104" s="24" t="s">
        <v>12</v>
      </c>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170"/>
      <c r="CH104" s="169"/>
      <c r="CI104" s="168">
        <v>0</v>
      </c>
      <c r="CJ104" s="20"/>
    </row>
    <row r="105" spans="1:88" s="19" customFormat="1" ht="10.5" customHeight="1">
      <c r="A105" s="20"/>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170"/>
      <c r="AQ105" s="169"/>
      <c r="AR105" s="170"/>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183"/>
      <c r="CH105" s="169"/>
      <c r="CI105" s="183"/>
      <c r="CJ105" s="20"/>
    </row>
    <row r="106" spans="1:88" s="19" customFormat="1" ht="10.5" customHeight="1">
      <c r="A106" s="20"/>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170"/>
      <c r="AQ106" s="169"/>
      <c r="AR106" s="170"/>
      <c r="AS106" s="24"/>
      <c r="AT106" s="24"/>
      <c r="AU106" s="24" t="s">
        <v>59</v>
      </c>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170">
        <v>87371</v>
      </c>
      <c r="CH106" s="169"/>
      <c r="CI106" s="168">
        <v>120163</v>
      </c>
      <c r="CJ106" s="20"/>
    </row>
    <row r="107" spans="1:88" s="19" customFormat="1" ht="10.5" customHeight="1">
      <c r="A107" s="20"/>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170"/>
      <c r="AQ107" s="169"/>
      <c r="AR107" s="170"/>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183"/>
      <c r="CH107" s="169"/>
      <c r="CI107" s="183"/>
      <c r="CJ107" s="20"/>
    </row>
    <row r="108" spans="1:88" s="19" customFormat="1" ht="10.5" customHeight="1">
      <c r="A108" s="20"/>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170"/>
      <c r="AQ108" s="169"/>
      <c r="AR108" s="170"/>
      <c r="AS108" s="24"/>
      <c r="AT108" s="35" t="s">
        <v>13</v>
      </c>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184">
        <f>SUM(CG110:CG116)</f>
        <v>26601709</v>
      </c>
      <c r="CH108" s="169"/>
      <c r="CI108" s="184">
        <f>SUM(CI110:CI116)</f>
        <v>42760521</v>
      </c>
      <c r="CJ108" s="20"/>
    </row>
    <row r="109" spans="1:88" s="19" customFormat="1" ht="10.5" customHeight="1">
      <c r="A109" s="20"/>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170"/>
      <c r="AQ109" s="169"/>
      <c r="AR109" s="170"/>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183"/>
      <c r="CH109" s="169"/>
      <c r="CI109" s="183"/>
      <c r="CJ109" s="20"/>
    </row>
    <row r="110" spans="1:88" s="19" customFormat="1" ht="10.5" customHeight="1">
      <c r="A110" s="20"/>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170"/>
      <c r="AQ110" s="169"/>
      <c r="AR110" s="170"/>
      <c r="AS110" s="24"/>
      <c r="AT110" s="24"/>
      <c r="AU110" s="24" t="s">
        <v>74</v>
      </c>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181">
        <v>-16158812</v>
      </c>
      <c r="CH110" s="169"/>
      <c r="CI110" s="181">
        <v>-1603926</v>
      </c>
      <c r="CJ110" s="20"/>
    </row>
    <row r="111" spans="1:88" s="19" customFormat="1" ht="10.5" customHeight="1">
      <c r="A111" s="20"/>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170"/>
      <c r="AQ111" s="169"/>
      <c r="AR111" s="170"/>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183"/>
      <c r="CH111" s="169"/>
      <c r="CI111" s="183"/>
      <c r="CJ111" s="20"/>
    </row>
    <row r="112" spans="1:88" s="19" customFormat="1" ht="10.5" customHeight="1">
      <c r="A112" s="20"/>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170"/>
      <c r="AQ112" s="169"/>
      <c r="AR112" s="170"/>
      <c r="AS112" s="24"/>
      <c r="AT112" s="24"/>
      <c r="AU112" s="24" t="s">
        <v>73</v>
      </c>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170">
        <v>44913132</v>
      </c>
      <c r="CH112" s="169"/>
      <c r="CI112" s="170">
        <v>46517057</v>
      </c>
      <c r="CJ112" s="20"/>
    </row>
    <row r="113" spans="1:88" s="19" customFormat="1" ht="10.5" customHeight="1">
      <c r="A113" s="20"/>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170"/>
      <c r="AQ113" s="169"/>
      <c r="AR113" s="170"/>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183"/>
      <c r="CH113" s="169"/>
      <c r="CI113" s="183"/>
      <c r="CJ113" s="20"/>
    </row>
    <row r="114" spans="1:88" s="19" customFormat="1" ht="10.5" customHeight="1">
      <c r="A114" s="20"/>
      <c r="B114" s="20"/>
      <c r="C114" s="20"/>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170"/>
      <c r="AQ114" s="169"/>
      <c r="AR114" s="170"/>
      <c r="AS114" s="24"/>
      <c r="AT114" s="24"/>
      <c r="AU114" s="24" t="s">
        <v>69</v>
      </c>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170">
        <v>0</v>
      </c>
      <c r="CH114" s="169"/>
      <c r="CI114" s="170">
        <v>0</v>
      </c>
      <c r="CJ114" s="20"/>
    </row>
    <row r="115" spans="1:88" s="19" customFormat="1" ht="10.5" customHeight="1">
      <c r="A115" s="20"/>
      <c r="B115" s="20"/>
      <c r="C115" s="20"/>
      <c r="D115" s="20"/>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170"/>
      <c r="AQ115" s="169"/>
      <c r="AR115" s="170"/>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183"/>
      <c r="CH115" s="169"/>
      <c r="CI115" s="183"/>
      <c r="CJ115" s="20"/>
    </row>
    <row r="116" spans="1:88" s="19" customFormat="1" ht="10.5" customHeight="1">
      <c r="A116" s="20"/>
      <c r="B116" s="20"/>
      <c r="C116" s="20"/>
      <c r="D116" s="20"/>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170"/>
      <c r="AQ116" s="169"/>
      <c r="AR116" s="170"/>
      <c r="AS116" s="24"/>
      <c r="AT116" s="24"/>
      <c r="AU116" s="24" t="s">
        <v>15</v>
      </c>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170">
        <v>-2152611</v>
      </c>
      <c r="CH116" s="169"/>
      <c r="CI116" s="170">
        <v>-2152610</v>
      </c>
      <c r="CJ116" s="20"/>
    </row>
    <row r="117" spans="1:88" s="19" customFormat="1" ht="10.5" customHeight="1">
      <c r="A117" s="20"/>
      <c r="B117" s="20"/>
      <c r="C117" s="20"/>
      <c r="D117" s="20"/>
      <c r="E117" s="108"/>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170"/>
      <c r="AQ117" s="169"/>
      <c r="AR117" s="170"/>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183"/>
      <c r="CH117" s="169"/>
      <c r="CI117" s="183"/>
      <c r="CJ117" s="20"/>
    </row>
    <row r="118" spans="1:88" s="19" customFormat="1" ht="10.5" customHeight="1">
      <c r="A118" s="20"/>
      <c r="B118" s="20"/>
      <c r="C118" s="20"/>
      <c r="D118" s="20"/>
      <c r="E118" s="108"/>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170"/>
      <c r="AQ118" s="169"/>
      <c r="AR118" s="170"/>
      <c r="AS118" s="24"/>
      <c r="AT118" s="24"/>
      <c r="AU118" s="24" t="s">
        <v>14</v>
      </c>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170"/>
      <c r="CH118" s="169"/>
      <c r="CI118" s="168">
        <v>0</v>
      </c>
      <c r="CJ118" s="20"/>
    </row>
    <row r="119" spans="1:88" s="19" customFormat="1" ht="10.5" customHeight="1">
      <c r="A119" s="20"/>
      <c r="B119" s="20"/>
      <c r="C119" s="20"/>
      <c r="D119" s="20"/>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170"/>
      <c r="AQ119" s="169"/>
      <c r="AR119" s="170"/>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183"/>
      <c r="CH119" s="169"/>
      <c r="CI119" s="183"/>
      <c r="CJ119" s="20"/>
    </row>
    <row r="120" spans="1:88" s="19" customFormat="1" ht="10.5" customHeight="1">
      <c r="A120" s="20"/>
      <c r="B120" s="20"/>
      <c r="C120" s="20"/>
      <c r="D120" s="20"/>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170"/>
      <c r="AQ120" s="169"/>
      <c r="AR120" s="170"/>
      <c r="AS120" s="20"/>
      <c r="AT120" s="99" t="s">
        <v>158</v>
      </c>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184"/>
      <c r="CH120" s="169"/>
      <c r="CI120" s="184"/>
      <c r="CJ120" s="20"/>
    </row>
    <row r="121" spans="1:88" s="19" customFormat="1" ht="10.5" customHeight="1">
      <c r="A121" s="20"/>
      <c r="B121" s="20"/>
      <c r="C121" s="20"/>
      <c r="D121" s="20"/>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169"/>
      <c r="AQ121" s="169"/>
      <c r="AR121" s="169"/>
      <c r="AS121" s="20"/>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183"/>
      <c r="CH121" s="169"/>
      <c r="CI121" s="183"/>
      <c r="CJ121" s="20"/>
    </row>
    <row r="122" spans="1:88" s="19" customFormat="1" ht="10.5" customHeight="1">
      <c r="A122" s="20"/>
      <c r="B122" s="24"/>
      <c r="C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170"/>
      <c r="AQ122" s="169"/>
      <c r="AR122" s="170"/>
      <c r="AS122" s="20"/>
      <c r="AT122" s="24"/>
      <c r="AU122" s="24" t="s">
        <v>60</v>
      </c>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170"/>
      <c r="CH122" s="171"/>
      <c r="CI122" s="168">
        <v>0</v>
      </c>
      <c r="CJ122" s="20"/>
    </row>
    <row r="123" spans="1:88" s="19" customFormat="1" ht="10.5" customHeight="1">
      <c r="A123" s="20"/>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170"/>
      <c r="AQ123" s="169"/>
      <c r="AR123" s="170"/>
      <c r="AS123" s="20"/>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183"/>
      <c r="CH123" s="169"/>
      <c r="CI123" s="183"/>
      <c r="CJ123" s="20"/>
    </row>
    <row r="124" spans="1:88" s="19" customFormat="1" ht="10.5" customHeight="1">
      <c r="A124" s="20"/>
      <c r="B124" s="24"/>
      <c r="C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170"/>
      <c r="AQ124" s="169"/>
      <c r="AR124" s="170"/>
      <c r="AS124" s="20"/>
      <c r="AT124" s="24"/>
      <c r="AU124" s="24" t="s">
        <v>75</v>
      </c>
      <c r="AV124" s="24"/>
      <c r="AW124" s="24"/>
      <c r="AX124" s="24"/>
      <c r="AY124" s="24"/>
      <c r="AZ124" s="24"/>
      <c r="BA124" s="24"/>
      <c r="BB124" s="24"/>
      <c r="BC124" s="24"/>
      <c r="BD124" s="24"/>
      <c r="BE124" s="24"/>
      <c r="BF124" s="24"/>
      <c r="BG124" s="24"/>
      <c r="BH124" s="24"/>
      <c r="BI124" s="24"/>
      <c r="BJ124" s="24"/>
      <c r="BK124" s="24"/>
      <c r="BL124" s="24"/>
      <c r="BM124" s="24"/>
      <c r="BN124" s="24"/>
      <c r="BO124" s="20"/>
      <c r="BP124" s="20"/>
      <c r="BQ124" s="20"/>
      <c r="BR124" s="20"/>
      <c r="BS124" s="24"/>
      <c r="BT124" s="24"/>
      <c r="BU124" s="24"/>
      <c r="BV124" s="24"/>
      <c r="BW124" s="24"/>
      <c r="BX124" s="24"/>
      <c r="BY124" s="24"/>
      <c r="BZ124" s="24"/>
      <c r="CA124" s="24"/>
      <c r="CB124" s="24"/>
      <c r="CC124" s="24"/>
      <c r="CD124" s="24"/>
      <c r="CE124" s="24"/>
      <c r="CF124" s="24"/>
      <c r="CG124" s="170"/>
      <c r="CH124" s="171"/>
      <c r="CI124" s="168">
        <v>0</v>
      </c>
      <c r="CJ124" s="20"/>
    </row>
    <row r="125" spans="1:88" s="19" customFormat="1" ht="10.5" customHeight="1">
      <c r="A125" s="20"/>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170"/>
      <c r="AQ125" s="169"/>
      <c r="AR125" s="170"/>
      <c r="AS125" s="20"/>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183"/>
      <c r="CH125" s="169"/>
      <c r="CI125" s="183"/>
      <c r="CJ125" s="20"/>
    </row>
    <row r="126" spans="1:88" s="19" customFormat="1" ht="10.5" customHeight="1">
      <c r="A126" s="20"/>
      <c r="B126" s="24"/>
      <c r="C126" s="29" t="s">
        <v>16</v>
      </c>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168">
        <f>SUM(AP88:AP125)</f>
        <v>4249837</v>
      </c>
      <c r="AQ126" s="169"/>
      <c r="AR126" s="168">
        <f>SUM(AR88:AR125)</f>
        <v>4915712</v>
      </c>
      <c r="AS126" s="29" t="s">
        <v>61</v>
      </c>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184">
        <f>CG100+CG108+CG120</f>
        <v>47396393</v>
      </c>
      <c r="CH126" s="169"/>
      <c r="CI126" s="184">
        <f>CI100+CI108+CI120</f>
        <v>63587996.899999999</v>
      </c>
      <c r="CJ126" s="20"/>
    </row>
    <row r="127" spans="1:88" s="19" customFormat="1" ht="10.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170"/>
      <c r="AQ127" s="171"/>
      <c r="AR127" s="170"/>
      <c r="AS127" s="24"/>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183"/>
      <c r="CH127" s="171"/>
      <c r="CI127" s="183"/>
      <c r="CJ127" s="20"/>
    </row>
    <row r="128" spans="1:88" s="19" customFormat="1" ht="10.5" customHeight="1">
      <c r="A128" s="20"/>
      <c r="B128" s="117" t="s">
        <v>155</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168">
        <f>AP66+AP126</f>
        <v>87937233</v>
      </c>
      <c r="AQ128" s="177"/>
      <c r="AR128" s="168">
        <f>AR66+AR126</f>
        <v>89047203</v>
      </c>
      <c r="AS128" s="117" t="s">
        <v>159</v>
      </c>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184">
        <f>CG96+CG126</f>
        <v>87937233</v>
      </c>
      <c r="CH128" s="177"/>
      <c r="CI128" s="184">
        <f>CI96+CI126</f>
        <v>89047202.900000006</v>
      </c>
      <c r="CJ128" s="20"/>
    </row>
    <row r="129" spans="1:88" s="19" customFormat="1" ht="10.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156"/>
      <c r="AQ129" s="157"/>
      <c r="AR129" s="156"/>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180"/>
      <c r="CH129" s="173"/>
      <c r="CI129" s="180"/>
      <c r="CJ129" s="39"/>
    </row>
    <row r="130" spans="1:88" s="19" customFormat="1" ht="10.5" customHeight="1">
      <c r="A130" s="20"/>
      <c r="AP130" s="158"/>
      <c r="AQ130" s="144"/>
      <c r="AR130" s="158"/>
      <c r="AS130" s="24"/>
      <c r="CG130" s="20"/>
      <c r="CI130" s="20"/>
    </row>
    <row r="131" spans="1:88" s="19" customFormat="1" ht="10.5" customHeight="1">
      <c r="A131" s="20"/>
      <c r="AP131" s="158"/>
      <c r="AQ131" s="144"/>
      <c r="AR131" s="158"/>
      <c r="AS131" s="24"/>
      <c r="CG131" s="20"/>
      <c r="CI131" s="20"/>
    </row>
    <row r="132" spans="1:88" s="19" customFormat="1" ht="10.5" customHeight="1">
      <c r="A132" s="20"/>
      <c r="AP132" s="158"/>
      <c r="AQ132" s="144"/>
      <c r="AR132" s="158"/>
      <c r="AS132" s="24"/>
      <c r="CG132" s="20"/>
      <c r="CI132" s="20"/>
    </row>
    <row r="133" spans="1:88" s="19" customFormat="1" ht="10.5" customHeight="1">
      <c r="A133" s="20"/>
      <c r="B133" s="25"/>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159"/>
      <c r="AQ133" s="161"/>
      <c r="AR133" s="159"/>
      <c r="AS133" s="26"/>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6"/>
      <c r="CH133" s="28"/>
      <c r="CI133" s="26"/>
    </row>
    <row r="134" spans="1:88" s="19" customFormat="1" ht="10.5" customHeight="1">
      <c r="A134" s="20"/>
      <c r="B134" s="27"/>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159"/>
      <c r="AQ134" s="161"/>
      <c r="AR134" s="159"/>
      <c r="AS134" s="26"/>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6"/>
      <c r="CH134" s="28"/>
      <c r="CI134" s="26"/>
    </row>
    <row r="135" spans="1:88" s="19" customFormat="1" ht="10.5" customHeight="1">
      <c r="A135" s="20"/>
      <c r="AP135" s="158"/>
      <c r="AQ135" s="144"/>
      <c r="AR135" s="158"/>
      <c r="AS135" s="24"/>
      <c r="CG135" s="20"/>
      <c r="CI135" s="20"/>
    </row>
    <row r="136" spans="1:88" s="19" customFormat="1" ht="10.5" customHeight="1">
      <c r="A136" s="46" t="s">
        <v>364</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159"/>
      <c r="AQ136" s="160"/>
      <c r="AR136" s="159"/>
      <c r="AS136" s="26"/>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6"/>
      <c r="CH136" s="25"/>
      <c r="CI136" s="26"/>
      <c r="CJ136" s="28"/>
    </row>
    <row r="137" spans="1:88" s="19" customFormat="1" ht="10.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162"/>
      <c r="AQ137" s="153"/>
      <c r="AR137" s="162"/>
      <c r="AS137" s="107"/>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30"/>
      <c r="CH137" s="29"/>
      <c r="CI137" s="30"/>
      <c r="CJ137" s="31"/>
    </row>
    <row r="138" spans="1:88" s="19" customFormat="1" ht="6.2" customHeight="1">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162"/>
      <c r="AQ138" s="163"/>
      <c r="AR138" s="16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H138" s="32"/>
    </row>
    <row r="139" spans="1:88" s="19" customFormat="1" ht="6.2" customHeight="1">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162"/>
      <c r="AQ139" s="163"/>
      <c r="AR139" s="16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H139" s="32"/>
    </row>
    <row r="140" spans="1:88" s="19" customFormat="1" ht="6.2" customHeight="1">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162"/>
      <c r="AQ140" s="163"/>
      <c r="AR140" s="16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H140" s="32"/>
    </row>
    <row r="141" spans="1:88" s="19" customFormat="1" ht="6.2" customHeight="1">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162"/>
      <c r="AQ141" s="163"/>
      <c r="AR141" s="16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H141" s="32"/>
    </row>
    <row r="142" spans="1:88" s="19" customFormat="1" ht="6.2" customHeight="1">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162"/>
      <c r="AQ142" s="163"/>
      <c r="AR142" s="16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H142" s="32"/>
    </row>
    <row r="143" spans="1:88" s="19" customFormat="1" ht="6.2" customHeight="1">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162"/>
      <c r="AQ143" s="163"/>
      <c r="AR143" s="16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H143" s="32"/>
    </row>
    <row r="144" spans="1:88" s="19" customFormat="1" ht="6.2" customHeight="1">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162"/>
      <c r="AQ144" s="163"/>
      <c r="AR144" s="16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H144" s="32"/>
    </row>
    <row r="145" spans="2:86" s="19" customFormat="1" ht="6.2" customHeight="1">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162"/>
      <c r="AQ145" s="163"/>
      <c r="AR145" s="16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H145" s="32"/>
    </row>
    <row r="146" spans="2:86" s="19" customFormat="1" ht="6.2" customHeight="1">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162"/>
      <c r="AQ146" s="163"/>
      <c r="AR146" s="16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H146" s="32"/>
    </row>
    <row r="147" spans="2:86" s="19" customFormat="1" ht="6.2" customHeight="1">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162"/>
      <c r="AQ147" s="163"/>
      <c r="AR147" s="16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H147" s="32"/>
    </row>
    <row r="148" spans="2:86" s="19" customFormat="1" ht="6.2" customHeight="1">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162"/>
      <c r="AQ148" s="163"/>
      <c r="AR148" s="16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H148" s="32"/>
    </row>
    <row r="149" spans="2:86" s="19" customFormat="1" ht="6.2" customHeight="1">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162"/>
      <c r="AQ149" s="163"/>
      <c r="AR149" s="16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H149" s="32"/>
    </row>
    <row r="150" spans="2:86" s="19" customFormat="1">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162"/>
      <c r="AQ150" s="163"/>
      <c r="AR150" s="16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H150" s="32"/>
    </row>
    <row r="151" spans="2:86" s="19" customFormat="1">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162"/>
      <c r="AQ151" s="163"/>
      <c r="AR151" s="16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H151" s="32"/>
    </row>
    <row r="152" spans="2:86" s="19" customFormat="1">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162"/>
      <c r="AQ152" s="163"/>
      <c r="AR152" s="16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H152" s="32"/>
    </row>
    <row r="153" spans="2:86" s="19" customFormat="1">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162"/>
      <c r="AQ153" s="163"/>
      <c r="AR153" s="16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H153" s="32"/>
    </row>
    <row r="154" spans="2:86" s="19" customFormat="1">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162"/>
      <c r="AQ154" s="163"/>
      <c r="AR154" s="16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H154" s="32"/>
    </row>
    <row r="155" spans="2:86" s="19" customFormat="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162"/>
      <c r="AQ155" s="163"/>
      <c r="AR155" s="16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H155" s="32"/>
    </row>
    <row r="156" spans="2:86" s="19" customFormat="1">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162"/>
      <c r="AQ156" s="163"/>
      <c r="AR156" s="16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H156" s="32"/>
    </row>
    <row r="157" spans="2:86" s="19" customFormat="1">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162"/>
      <c r="AQ157" s="163"/>
      <c r="AR157" s="16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H157" s="32"/>
    </row>
    <row r="158" spans="2:86" s="19" customFormat="1">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162"/>
      <c r="AQ158" s="163"/>
      <c r="AR158" s="16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H158" s="32"/>
    </row>
    <row r="159" spans="2:86" s="19" customFormat="1">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162"/>
      <c r="AQ159" s="163"/>
      <c r="AR159" s="16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H159" s="32"/>
    </row>
    <row r="160" spans="2:86" s="19" customFormat="1">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162"/>
      <c r="AQ160" s="163"/>
      <c r="AR160" s="16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H160" s="32"/>
    </row>
    <row r="161" spans="2:86" s="19" customFormat="1">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162"/>
      <c r="AQ161" s="163"/>
      <c r="AR161" s="16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H161" s="32"/>
    </row>
    <row r="162" spans="2:86" s="19" customFormat="1">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162"/>
      <c r="AQ162" s="163"/>
      <c r="AR162" s="16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H162" s="32"/>
    </row>
    <row r="163" spans="2:86" s="19" customFormat="1">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162"/>
      <c r="AQ163" s="163"/>
      <c r="AR163" s="16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H163" s="32"/>
    </row>
    <row r="164" spans="2:86" s="19" customFormat="1">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162"/>
      <c r="AQ164" s="163"/>
      <c r="AR164" s="16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H164" s="32"/>
    </row>
    <row r="165" spans="2:86" s="19" customFormat="1">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162"/>
      <c r="AQ165" s="163"/>
      <c r="AR165" s="16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H165" s="32"/>
    </row>
    <row r="166" spans="2:86" s="19" customFormat="1">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162"/>
      <c r="AQ166" s="163"/>
      <c r="AR166" s="16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H166" s="32"/>
    </row>
    <row r="167" spans="2:86" s="19" customFormat="1">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162"/>
      <c r="AQ167" s="163"/>
      <c r="AR167" s="16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H167" s="32"/>
    </row>
    <row r="168" spans="2:86" s="19" customFormat="1">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162"/>
      <c r="AQ168" s="163"/>
      <c r="AR168" s="16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H168" s="32"/>
    </row>
    <row r="169" spans="2:86" s="19" customFormat="1">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162"/>
      <c r="AQ169" s="163"/>
      <c r="AR169" s="16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H169" s="32"/>
    </row>
    <row r="170" spans="2:86" s="19" customFormat="1">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162"/>
      <c r="AQ170" s="163"/>
      <c r="AR170" s="16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H170" s="32"/>
    </row>
    <row r="171" spans="2:86" s="19" customFormat="1">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162"/>
      <c r="AQ171" s="163"/>
      <c r="AR171" s="16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H171" s="32"/>
    </row>
    <row r="172" spans="2:86" s="19" customFormat="1">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162"/>
      <c r="AQ172" s="163"/>
      <c r="AR172" s="16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H172" s="32"/>
    </row>
    <row r="173" spans="2:86" s="19" customFormat="1">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162"/>
      <c r="AQ173" s="163"/>
      <c r="AR173" s="16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H173" s="32"/>
    </row>
    <row r="174" spans="2:86" s="19" customFormat="1">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162"/>
      <c r="AQ174" s="163"/>
      <c r="AR174" s="16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H174" s="32"/>
    </row>
    <row r="175" spans="2:86" s="19" customFormat="1">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162"/>
      <c r="AQ175" s="163"/>
      <c r="AR175" s="16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H175" s="32"/>
    </row>
    <row r="176" spans="2:86" s="19" customFormat="1">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162"/>
      <c r="AQ176" s="163"/>
      <c r="AR176" s="16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H176" s="32"/>
    </row>
    <row r="177" spans="2:86" s="19" customFormat="1">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162"/>
      <c r="AQ177" s="163"/>
      <c r="AR177" s="16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H177" s="32"/>
    </row>
    <row r="178" spans="2:86" s="19" customFormat="1">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162"/>
      <c r="AQ178" s="163"/>
      <c r="AR178" s="16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H178" s="32"/>
    </row>
    <row r="179" spans="2:86" s="19" customFormat="1">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162"/>
      <c r="AQ179" s="163"/>
      <c r="AR179" s="16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H179" s="32"/>
    </row>
    <row r="180" spans="2:86" s="19" customFormat="1">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162"/>
      <c r="AQ180" s="163"/>
      <c r="AR180" s="16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H180" s="32"/>
    </row>
    <row r="181" spans="2:86" s="19" customFormat="1">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162"/>
      <c r="AQ181" s="163"/>
      <c r="AR181" s="16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H181" s="32"/>
    </row>
    <row r="182" spans="2:86" s="19" customFormat="1">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162"/>
      <c r="AQ182" s="163"/>
      <c r="AR182" s="16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H182" s="32"/>
    </row>
    <row r="183" spans="2:86" s="19" customFormat="1">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162"/>
      <c r="AQ183" s="163"/>
      <c r="AR183" s="16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H183" s="32"/>
    </row>
    <row r="184" spans="2:86" s="19" customFormat="1">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162"/>
      <c r="AQ184" s="163"/>
      <c r="AR184" s="16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H184" s="32"/>
    </row>
    <row r="185" spans="2:86" s="19" customFormat="1">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162"/>
      <c r="AQ185" s="163"/>
      <c r="AR185" s="16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H185" s="32"/>
    </row>
    <row r="186" spans="2:86" s="19" customFormat="1">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162"/>
      <c r="AQ186" s="163"/>
      <c r="AR186" s="16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H186" s="32"/>
    </row>
    <row r="187" spans="2:86" s="19" customFormat="1">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162"/>
      <c r="AQ187" s="163"/>
      <c r="AR187" s="16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H187" s="32"/>
    </row>
    <row r="188" spans="2:86" s="19" customFormat="1">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162"/>
      <c r="AQ188" s="163"/>
      <c r="AR188" s="16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H188" s="32"/>
    </row>
    <row r="189" spans="2:86" s="19" customFormat="1">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162"/>
      <c r="AQ189" s="163"/>
      <c r="AR189" s="16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H189" s="32"/>
    </row>
    <row r="190" spans="2:86" s="19" customFormat="1">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162"/>
      <c r="AQ190" s="163"/>
      <c r="AR190" s="16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H190" s="32"/>
    </row>
    <row r="191" spans="2:86" s="19" customFormat="1">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162"/>
      <c r="AQ191" s="163"/>
      <c r="AR191" s="16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H191" s="32"/>
    </row>
    <row r="192" spans="2:86" s="19" customFormat="1">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162"/>
      <c r="AQ192" s="163"/>
      <c r="AR192" s="16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H192" s="32"/>
    </row>
    <row r="193" spans="2:86" s="19" customFormat="1">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162"/>
      <c r="AQ193" s="163"/>
      <c r="AR193" s="16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H193" s="32"/>
    </row>
    <row r="194" spans="2:86" s="19" customFormat="1">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162"/>
      <c r="AQ194" s="163"/>
      <c r="AR194" s="16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H194" s="32"/>
    </row>
    <row r="195" spans="2:86" s="19" customFormat="1">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162"/>
      <c r="AQ195" s="163"/>
      <c r="AR195" s="16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H195" s="32"/>
    </row>
    <row r="196" spans="2:86" s="19" customFormat="1">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162"/>
      <c r="AQ196" s="163"/>
      <c r="AR196" s="16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H196" s="32"/>
    </row>
    <row r="197" spans="2:86" s="19" customFormat="1">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162"/>
      <c r="AQ197" s="163"/>
      <c r="AR197" s="16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H197" s="32"/>
    </row>
    <row r="198" spans="2:86" s="19" customFormat="1">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162"/>
      <c r="AQ198" s="163"/>
      <c r="AR198" s="16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H198" s="32"/>
    </row>
    <row r="199" spans="2:86" s="19" customFormat="1">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162"/>
      <c r="AQ199" s="163"/>
      <c r="AR199" s="16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H199" s="32"/>
    </row>
    <row r="200" spans="2:86" s="19" customFormat="1">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162"/>
      <c r="AQ200" s="163"/>
      <c r="AR200" s="16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H200" s="32"/>
    </row>
    <row r="201" spans="2:86" s="19" customFormat="1">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162"/>
      <c r="AQ201" s="163"/>
      <c r="AR201" s="16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H201" s="32"/>
    </row>
    <row r="202" spans="2:86" s="19" customFormat="1">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162"/>
      <c r="AQ202" s="163"/>
      <c r="AR202" s="16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H202" s="32"/>
    </row>
    <row r="203" spans="2:86" s="19" customFormat="1">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162"/>
      <c r="AQ203" s="163"/>
      <c r="AR203" s="16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H203" s="32"/>
    </row>
    <row r="204" spans="2:86" s="19" customFormat="1">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162"/>
      <c r="AQ204" s="163"/>
      <c r="AR204" s="16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H204" s="32"/>
    </row>
    <row r="205" spans="2:86" s="19" customFormat="1">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162"/>
      <c r="AQ205" s="163"/>
      <c r="AR205" s="16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H205" s="32"/>
    </row>
    <row r="206" spans="2:86" s="19" customFormat="1">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162"/>
      <c r="AQ206" s="163"/>
      <c r="AR206" s="16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H206" s="32"/>
    </row>
    <row r="207" spans="2:86" s="19" customFormat="1">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162"/>
      <c r="AQ207" s="163"/>
      <c r="AR207" s="16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H207" s="32"/>
    </row>
    <row r="208" spans="2:86" s="19" customFormat="1">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162"/>
      <c r="AQ208" s="163"/>
      <c r="AR208" s="16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H208" s="32"/>
    </row>
    <row r="209" spans="2:86" s="19" customFormat="1">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162"/>
      <c r="AQ209" s="163"/>
      <c r="AR209" s="16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H209" s="32"/>
    </row>
    <row r="210" spans="2:86" s="19" customFormat="1">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162"/>
      <c r="AQ210" s="163"/>
      <c r="AR210" s="16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H210" s="32"/>
    </row>
    <row r="211" spans="2:86" s="19" customFormat="1">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162"/>
      <c r="AQ211" s="163"/>
      <c r="AR211" s="16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H211" s="32"/>
    </row>
    <row r="212" spans="2:86" s="19" customFormat="1">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162"/>
      <c r="AQ212" s="163"/>
      <c r="AR212" s="16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H212" s="32"/>
    </row>
    <row r="213" spans="2:86" s="19" customFormat="1">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162"/>
      <c r="AQ213" s="163"/>
      <c r="AR213" s="16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H213" s="32"/>
    </row>
    <row r="214" spans="2:86" s="19" customFormat="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162"/>
      <c r="AQ214" s="163"/>
      <c r="AR214" s="16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H214" s="32"/>
    </row>
    <row r="215" spans="2:86" s="19" customFormat="1">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162"/>
      <c r="AQ215" s="163"/>
      <c r="AR215" s="16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H215" s="32"/>
    </row>
    <row r="216" spans="2:86" s="19" customFormat="1">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162"/>
      <c r="AQ216" s="163"/>
      <c r="AR216" s="16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H216" s="32"/>
    </row>
    <row r="217" spans="2:86" s="19" customFormat="1">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162"/>
      <c r="AQ217" s="163"/>
      <c r="AR217" s="16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H217" s="32"/>
    </row>
    <row r="218" spans="2:86" s="19" customFormat="1">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162"/>
      <c r="AQ218" s="163"/>
      <c r="AR218" s="16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H218" s="32"/>
    </row>
    <row r="219" spans="2:86" s="19" customFormat="1">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162"/>
      <c r="AQ219" s="163"/>
      <c r="AR219" s="16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H219" s="32"/>
    </row>
    <row r="220" spans="2:86" s="19" customFormat="1">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162"/>
      <c r="AQ220" s="163"/>
      <c r="AR220" s="16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H220" s="32"/>
    </row>
    <row r="221" spans="2:86" s="19" customFormat="1">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162"/>
      <c r="AQ221" s="163"/>
      <c r="AR221" s="16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H221" s="32"/>
    </row>
    <row r="222" spans="2:86" s="19" customFormat="1">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162"/>
      <c r="AQ222" s="163"/>
      <c r="AR222" s="16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H222" s="32"/>
    </row>
    <row r="223" spans="2:86" s="19" customFormat="1">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162"/>
      <c r="AQ223" s="163"/>
      <c r="AR223" s="16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H223" s="32"/>
    </row>
    <row r="224" spans="2:86" s="19" customFormat="1">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162"/>
      <c r="AQ224" s="163"/>
      <c r="AR224" s="16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H224" s="32"/>
    </row>
    <row r="225" spans="2:86" s="19" customFormat="1">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162"/>
      <c r="AQ225" s="163"/>
      <c r="AR225" s="16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H225" s="32"/>
    </row>
    <row r="226" spans="2:86" s="19" customFormat="1">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162"/>
      <c r="AQ226" s="163"/>
      <c r="AR226" s="16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H226" s="32"/>
    </row>
    <row r="227" spans="2:86" s="19" customFormat="1">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162"/>
      <c r="AQ227" s="163"/>
      <c r="AR227" s="16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H227" s="32"/>
    </row>
    <row r="228" spans="2:86" s="19" customFormat="1">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162"/>
      <c r="AQ228" s="163"/>
      <c r="AR228" s="16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H228" s="32"/>
    </row>
    <row r="229" spans="2:86" s="19" customFormat="1">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162"/>
      <c r="AQ229" s="163"/>
      <c r="AR229" s="16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H229" s="32"/>
    </row>
    <row r="230" spans="2:86" s="19" customFormat="1">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162"/>
      <c r="AQ230" s="163"/>
      <c r="AR230" s="16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H230" s="32"/>
    </row>
    <row r="231" spans="2:86" s="19" customFormat="1">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162"/>
      <c r="AQ231" s="163"/>
      <c r="AR231" s="16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H231" s="32"/>
    </row>
    <row r="232" spans="2:86" s="19" customFormat="1">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162"/>
      <c r="AQ232" s="163"/>
      <c r="AR232" s="16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H232" s="32"/>
    </row>
    <row r="233" spans="2:86" s="19" customFormat="1">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162"/>
      <c r="AQ233" s="163"/>
      <c r="AR233" s="16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H233" s="32"/>
    </row>
    <row r="234" spans="2:86" s="19" customFormat="1">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162"/>
      <c r="AQ234" s="163"/>
      <c r="AR234" s="16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H234" s="32"/>
    </row>
    <row r="235" spans="2:86" s="19" customFormat="1">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162"/>
      <c r="AQ235" s="163"/>
      <c r="AR235" s="16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H235" s="32"/>
    </row>
    <row r="236" spans="2:86" s="19" customFormat="1">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162"/>
      <c r="AQ236" s="163"/>
      <c r="AR236" s="16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H236" s="32"/>
    </row>
    <row r="237" spans="2:86" s="19" customFormat="1">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162"/>
      <c r="AQ237" s="163"/>
      <c r="AR237" s="16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H237" s="32"/>
    </row>
    <row r="238" spans="2:86" s="19" customFormat="1">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162"/>
      <c r="AQ238" s="163"/>
      <c r="AR238" s="16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H238" s="32"/>
    </row>
    <row r="239" spans="2:86" s="19" customFormat="1">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162"/>
      <c r="AQ239" s="163"/>
      <c r="AR239" s="16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H239" s="32"/>
    </row>
    <row r="240" spans="2:86" s="19" customFormat="1">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162"/>
      <c r="AQ240" s="163"/>
      <c r="AR240" s="16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H240" s="32"/>
    </row>
    <row r="241" spans="2:86" s="19" customFormat="1">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162"/>
      <c r="AQ241" s="163"/>
      <c r="AR241" s="16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H241" s="32"/>
    </row>
    <row r="242" spans="2:86" s="19" customFormat="1">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162"/>
      <c r="AQ242" s="163"/>
      <c r="AR242" s="16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H242" s="32"/>
    </row>
    <row r="243" spans="2:86" s="19" customFormat="1">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162"/>
      <c r="AQ243" s="163"/>
      <c r="AR243" s="16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H243" s="32"/>
    </row>
    <row r="244" spans="2:86" s="19" customFormat="1">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162"/>
      <c r="AQ244" s="163"/>
      <c r="AR244" s="16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H244" s="32"/>
    </row>
    <row r="245" spans="2:86" s="19" customFormat="1">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162"/>
      <c r="AQ245" s="163"/>
      <c r="AR245" s="16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H245" s="32"/>
    </row>
    <row r="246" spans="2:86" s="19" customFormat="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162"/>
      <c r="AQ246" s="163"/>
      <c r="AR246" s="16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H246" s="32"/>
    </row>
    <row r="247" spans="2:86" s="19" customFormat="1">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162"/>
      <c r="AQ247" s="163"/>
      <c r="AR247" s="16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H247" s="32"/>
    </row>
    <row r="248" spans="2:86" s="19" customFormat="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162"/>
      <c r="AQ248" s="163"/>
      <c r="AR248" s="16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H248" s="32"/>
    </row>
    <row r="249" spans="2:86" s="19" customFormat="1">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162"/>
      <c r="AQ249" s="163"/>
      <c r="AR249" s="16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H249" s="32"/>
    </row>
    <row r="250" spans="2:86" s="19" customFormat="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162"/>
      <c r="AQ250" s="163"/>
      <c r="AR250" s="16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H250" s="32"/>
    </row>
    <row r="251" spans="2:86" s="19" customFormat="1">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162"/>
      <c r="AQ251" s="163"/>
      <c r="AR251" s="16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H251" s="32"/>
    </row>
    <row r="252" spans="2:86" s="19" customFormat="1">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162"/>
      <c r="AQ252" s="163"/>
      <c r="AR252" s="16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H252" s="32"/>
    </row>
    <row r="253" spans="2:86" s="19" customFormat="1">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162"/>
      <c r="AQ253" s="163"/>
      <c r="AR253" s="16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H253" s="32"/>
    </row>
    <row r="254" spans="2:86" s="19" customFormat="1">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162"/>
      <c r="AQ254" s="163"/>
      <c r="AR254" s="16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H254" s="32"/>
    </row>
    <row r="255" spans="2:86" s="19" customFormat="1">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162"/>
      <c r="AQ255" s="163"/>
      <c r="AR255" s="16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H255" s="32"/>
    </row>
    <row r="256" spans="2:86" s="19" customFormat="1">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162"/>
      <c r="AQ256" s="163"/>
      <c r="AR256" s="16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H256" s="32"/>
    </row>
    <row r="257" spans="2:86" s="19" customFormat="1">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162"/>
      <c r="AQ257" s="163"/>
      <c r="AR257" s="16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H257" s="32"/>
    </row>
    <row r="258" spans="2:86" s="19" customFormat="1">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162"/>
      <c r="AQ258" s="163"/>
      <c r="AR258" s="16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H258" s="32"/>
    </row>
    <row r="259" spans="2:86" s="19" customFormat="1">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162"/>
      <c r="AQ259" s="163"/>
      <c r="AR259" s="16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H259" s="32"/>
    </row>
    <row r="260" spans="2:86" s="19" customFormat="1">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162"/>
      <c r="AQ260" s="163"/>
      <c r="AR260" s="16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H260" s="32"/>
    </row>
    <row r="261" spans="2:86" s="19" customFormat="1">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162"/>
      <c r="AQ261" s="163"/>
      <c r="AR261" s="16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H261" s="32"/>
    </row>
    <row r="262" spans="2:86" s="19" customFormat="1">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162"/>
      <c r="AQ262" s="163"/>
      <c r="AR262" s="16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H262" s="32"/>
    </row>
    <row r="263" spans="2:86" s="19" customFormat="1">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162"/>
      <c r="AQ263" s="163"/>
      <c r="AR263" s="16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H263" s="32"/>
    </row>
    <row r="264" spans="2:86" s="19" customFormat="1">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162"/>
      <c r="AQ264" s="163"/>
      <c r="AR264" s="16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H264" s="32"/>
    </row>
    <row r="265" spans="2:86" s="19" customFormat="1">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162"/>
      <c r="AQ265" s="163"/>
      <c r="AR265" s="16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H265" s="32"/>
    </row>
    <row r="266" spans="2:86" s="19" customFormat="1">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162"/>
      <c r="AQ266" s="163"/>
      <c r="AR266" s="16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H266" s="32"/>
    </row>
    <row r="267" spans="2:86" s="19" customFormat="1">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162"/>
      <c r="AQ267" s="163"/>
      <c r="AR267" s="16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H267" s="32"/>
    </row>
    <row r="268" spans="2:86" s="19" customFormat="1">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162"/>
      <c r="AQ268" s="163"/>
      <c r="AR268" s="16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H268" s="32"/>
    </row>
    <row r="269" spans="2:86" s="19" customFormat="1">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162"/>
      <c r="AQ269" s="163"/>
      <c r="AR269" s="16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H269" s="32"/>
    </row>
    <row r="270" spans="2:86" s="19" customFormat="1">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162"/>
      <c r="AQ270" s="163"/>
      <c r="AR270" s="16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H270" s="32"/>
    </row>
    <row r="271" spans="2:86" s="19" customFormat="1">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162"/>
      <c r="AQ271" s="163"/>
      <c r="AR271" s="16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H271" s="32"/>
    </row>
    <row r="272" spans="2:86" s="19" customFormat="1">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162"/>
      <c r="AQ272" s="163"/>
      <c r="AR272" s="16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H272" s="32"/>
    </row>
    <row r="273" spans="2:86" s="19" customFormat="1">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162"/>
      <c r="AQ273" s="163"/>
      <c r="AR273" s="16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H273" s="32"/>
    </row>
    <row r="274" spans="2:86" s="19" customFormat="1">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162"/>
      <c r="AQ274" s="163"/>
      <c r="AR274" s="16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H274" s="32"/>
    </row>
    <row r="275" spans="2:86" s="19" customFormat="1">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162"/>
      <c r="AQ275" s="163"/>
      <c r="AR275" s="16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H275" s="32"/>
    </row>
    <row r="276" spans="2:86" s="19" customFormat="1">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162"/>
      <c r="AQ276" s="163"/>
      <c r="AR276" s="16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H276" s="32"/>
    </row>
    <row r="277" spans="2:86" s="19" customFormat="1">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162"/>
      <c r="AQ277" s="163"/>
      <c r="AR277" s="16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H277" s="32"/>
    </row>
    <row r="278" spans="2:86" s="19" customFormat="1">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162"/>
      <c r="AQ278" s="163"/>
      <c r="AR278" s="16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H278" s="32"/>
    </row>
    <row r="279" spans="2:86" s="19" customFormat="1">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162"/>
      <c r="AQ279" s="163"/>
      <c r="AR279" s="16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H279" s="32"/>
    </row>
    <row r="280" spans="2:86" s="19" customFormat="1">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162"/>
      <c r="AQ280" s="163"/>
      <c r="AR280" s="16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H280" s="32"/>
    </row>
    <row r="281" spans="2:86" s="19" customFormat="1">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162"/>
      <c r="AQ281" s="163"/>
      <c r="AR281" s="16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H281" s="32"/>
    </row>
    <row r="282" spans="2:86" s="19" customFormat="1">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162"/>
      <c r="AQ282" s="163"/>
      <c r="AR282" s="16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H282" s="32"/>
    </row>
    <row r="283" spans="2:86" s="19" customFormat="1">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162"/>
      <c r="AQ283" s="163"/>
      <c r="AR283" s="16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H283" s="32"/>
    </row>
    <row r="284" spans="2:86" s="19" customFormat="1">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162"/>
      <c r="AQ284" s="163"/>
      <c r="AR284" s="16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H284" s="32"/>
    </row>
    <row r="285" spans="2:86" s="19" customFormat="1">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162"/>
      <c r="AQ285" s="163"/>
      <c r="AR285" s="16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H285" s="32"/>
    </row>
    <row r="286" spans="2:86" s="19" customFormat="1">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162"/>
      <c r="AQ286" s="163"/>
      <c r="AR286" s="16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H286" s="32"/>
    </row>
    <row r="287" spans="2:86" s="19" customFormat="1">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162"/>
      <c r="AQ287" s="163"/>
      <c r="AR287" s="16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H287" s="32"/>
    </row>
    <row r="288" spans="2:86" s="19" customFormat="1">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162"/>
      <c r="AQ288" s="163"/>
      <c r="AR288" s="16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H288" s="32"/>
    </row>
    <row r="289" spans="2:86" s="19" customFormat="1">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162"/>
      <c r="AQ289" s="163"/>
      <c r="AR289" s="16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H289" s="32"/>
    </row>
    <row r="290" spans="2:86" s="19" customFormat="1">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162"/>
      <c r="AQ290" s="163"/>
      <c r="AR290" s="16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H290" s="32"/>
    </row>
    <row r="291" spans="2:86" s="19" customFormat="1">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162"/>
      <c r="AQ291" s="163"/>
      <c r="AR291" s="16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H291" s="32"/>
    </row>
    <row r="292" spans="2:86" s="19" customFormat="1">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162"/>
      <c r="AQ292" s="163"/>
      <c r="AR292" s="16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H292" s="32"/>
    </row>
    <row r="293" spans="2:86" s="19" customFormat="1">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162"/>
      <c r="AQ293" s="163"/>
      <c r="AR293" s="16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H293" s="32"/>
    </row>
    <row r="294" spans="2:86" s="19" customFormat="1">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162"/>
      <c r="AQ294" s="163"/>
      <c r="AR294" s="16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H294" s="32"/>
    </row>
    <row r="295" spans="2:86" s="19" customFormat="1">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162"/>
      <c r="AQ295" s="163"/>
      <c r="AR295" s="16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H295" s="32"/>
    </row>
    <row r="296" spans="2:86" s="19" customFormat="1">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162"/>
      <c r="AQ296" s="163"/>
      <c r="AR296" s="16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H296" s="32"/>
    </row>
    <row r="297" spans="2:86" s="19" customFormat="1">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162"/>
      <c r="AQ297" s="163"/>
      <c r="AR297" s="16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H297" s="32"/>
    </row>
    <row r="298" spans="2:86" s="19" customFormat="1">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162"/>
      <c r="AQ298" s="163"/>
      <c r="AR298" s="16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H298" s="32"/>
    </row>
    <row r="299" spans="2:86" s="19" customFormat="1">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162"/>
      <c r="AQ299" s="163"/>
      <c r="AR299" s="16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H299" s="32"/>
    </row>
    <row r="300" spans="2:86" s="19" customFormat="1">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162"/>
      <c r="AQ300" s="163"/>
      <c r="AR300" s="16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H300" s="32"/>
    </row>
    <row r="301" spans="2:86" s="19" customFormat="1">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162"/>
      <c r="AQ301" s="163"/>
      <c r="AR301" s="16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H301" s="32"/>
    </row>
    <row r="302" spans="2:86" s="19" customFormat="1">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162"/>
      <c r="AQ302" s="163"/>
      <c r="AR302" s="16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H302" s="32"/>
    </row>
    <row r="303" spans="2:86" s="19" customFormat="1">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162"/>
      <c r="AQ303" s="163"/>
      <c r="AR303" s="16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H303" s="32"/>
    </row>
    <row r="304" spans="2:86" s="19" customFormat="1">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162"/>
      <c r="AQ304" s="163"/>
      <c r="AR304" s="16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H304" s="32"/>
    </row>
    <row r="305" spans="2:86" s="19" customFormat="1">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162"/>
      <c r="AQ305" s="163"/>
      <c r="AR305" s="16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H305" s="32"/>
    </row>
    <row r="306" spans="2:86" s="19" customFormat="1">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162"/>
      <c r="AQ306" s="163"/>
      <c r="AR306" s="16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H306" s="32"/>
    </row>
    <row r="307" spans="2:86" s="19" customFormat="1">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162"/>
      <c r="AQ307" s="163"/>
      <c r="AR307" s="16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H307" s="32"/>
    </row>
    <row r="308" spans="2:86" s="19" customFormat="1">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162"/>
      <c r="AQ308" s="163"/>
      <c r="AR308" s="16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H308" s="32"/>
    </row>
    <row r="309" spans="2:86" s="19" customFormat="1">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162"/>
      <c r="AQ309" s="163"/>
      <c r="AR309" s="16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H309" s="32"/>
    </row>
    <row r="310" spans="2:86" s="19" customFormat="1">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162"/>
      <c r="AQ310" s="163"/>
      <c r="AR310" s="16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H310" s="32"/>
    </row>
    <row r="311" spans="2:86" s="19" customFormat="1">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162"/>
      <c r="AQ311" s="163"/>
      <c r="AR311" s="16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H311" s="32"/>
    </row>
    <row r="312" spans="2:86" s="19" customFormat="1">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162"/>
      <c r="AQ312" s="163"/>
      <c r="AR312" s="16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H312" s="32"/>
    </row>
    <row r="313" spans="2:86" s="19" customFormat="1">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162"/>
      <c r="AQ313" s="163"/>
      <c r="AR313" s="16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H313" s="32"/>
    </row>
    <row r="314" spans="2:86" s="19" customFormat="1">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162"/>
      <c r="AQ314" s="163"/>
      <c r="AR314" s="16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H314" s="32"/>
    </row>
    <row r="315" spans="2:86" s="19" customFormat="1">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162"/>
      <c r="AQ315" s="163"/>
      <c r="AR315" s="16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H315" s="32"/>
    </row>
    <row r="316" spans="2:86" s="19" customFormat="1">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162"/>
      <c r="AQ316" s="163"/>
      <c r="AR316" s="16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H316" s="32"/>
    </row>
    <row r="317" spans="2:86" s="19" customFormat="1">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162"/>
      <c r="AQ317" s="163"/>
      <c r="AR317" s="16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H317" s="32"/>
    </row>
    <row r="318" spans="2:86" s="19" customFormat="1">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162"/>
      <c r="AQ318" s="163"/>
      <c r="AR318" s="16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H318" s="32"/>
    </row>
    <row r="319" spans="2:86" s="19" customFormat="1">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162"/>
      <c r="AQ319" s="163"/>
      <c r="AR319" s="16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H319" s="32"/>
    </row>
    <row r="320" spans="2:86" s="19" customFormat="1">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162"/>
      <c r="AQ320" s="163"/>
      <c r="AR320" s="16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H320" s="32"/>
    </row>
    <row r="321" spans="2:86" s="19" customFormat="1">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162"/>
      <c r="AQ321" s="163"/>
      <c r="AR321" s="16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H321" s="32"/>
    </row>
    <row r="322" spans="2:86" s="19" customFormat="1">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162"/>
      <c r="AQ322" s="163"/>
      <c r="AR322" s="16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H322" s="32"/>
    </row>
    <row r="323" spans="2:86" s="19" customFormat="1">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162"/>
      <c r="AQ323" s="163"/>
      <c r="AR323" s="16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H323" s="32"/>
    </row>
    <row r="324" spans="2:86" s="19" customFormat="1">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162"/>
      <c r="AQ324" s="163"/>
      <c r="AR324" s="16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H324" s="32"/>
    </row>
    <row r="325" spans="2:86" s="19" customFormat="1">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162"/>
      <c r="AQ325" s="163"/>
      <c r="AR325" s="16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H325" s="32"/>
    </row>
    <row r="326" spans="2:86" s="19" customFormat="1">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162"/>
      <c r="AQ326" s="163"/>
      <c r="AR326" s="16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H326" s="32"/>
    </row>
    <row r="327" spans="2:86" s="19" customFormat="1">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162"/>
      <c r="AQ327" s="163"/>
      <c r="AR327" s="16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H327" s="32"/>
    </row>
    <row r="328" spans="2:86" s="19" customFormat="1">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162"/>
      <c r="AQ328" s="163"/>
      <c r="AR328" s="16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H328" s="32"/>
    </row>
    <row r="329" spans="2:86" s="19" customFormat="1">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162"/>
      <c r="AQ329" s="163"/>
      <c r="AR329" s="16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H329" s="32"/>
    </row>
    <row r="330" spans="2:86" s="19" customFormat="1">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162"/>
      <c r="AQ330" s="163"/>
      <c r="AR330" s="16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H330" s="32"/>
    </row>
    <row r="331" spans="2:86" s="19" customFormat="1">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162"/>
      <c r="AQ331" s="163"/>
      <c r="AR331" s="16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H331" s="32"/>
    </row>
    <row r="332" spans="2:86" s="19" customFormat="1">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162"/>
      <c r="AQ332" s="163"/>
      <c r="AR332" s="16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H332" s="32"/>
    </row>
    <row r="333" spans="2:86" s="19" customFormat="1">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162"/>
      <c r="AQ333" s="163"/>
      <c r="AR333" s="16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H333" s="32"/>
    </row>
    <row r="334" spans="2:86" s="19" customFormat="1">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162"/>
      <c r="AQ334" s="163"/>
      <c r="AR334" s="16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H334" s="32"/>
    </row>
    <row r="335" spans="2:86" s="19" customFormat="1">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162"/>
      <c r="AQ335" s="163"/>
      <c r="AR335" s="16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H335" s="32"/>
    </row>
    <row r="336" spans="2:86" s="19" customFormat="1">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162"/>
      <c r="AQ336" s="163"/>
      <c r="AR336" s="16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H336" s="32"/>
    </row>
    <row r="337" spans="2:86" s="19" customFormat="1">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162"/>
      <c r="AQ337" s="163"/>
      <c r="AR337" s="16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H337" s="32"/>
    </row>
    <row r="338" spans="2:86" s="19" customFormat="1">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162"/>
      <c r="AQ338" s="163"/>
      <c r="AR338" s="16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H338" s="32"/>
    </row>
    <row r="339" spans="2:86" s="19" customFormat="1">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162"/>
      <c r="AQ339" s="163"/>
      <c r="AR339" s="16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H339" s="32"/>
    </row>
    <row r="340" spans="2:86" s="19" customFormat="1">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162"/>
      <c r="AQ340" s="163"/>
      <c r="AR340" s="16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H340" s="32"/>
    </row>
    <row r="341" spans="2:86" s="19" customFormat="1">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162"/>
      <c r="AQ341" s="163"/>
      <c r="AR341" s="16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H341" s="32"/>
    </row>
    <row r="342" spans="2:86" s="19" customFormat="1">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162"/>
      <c r="AQ342" s="163"/>
      <c r="AR342" s="16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H342" s="32"/>
    </row>
    <row r="343" spans="2:86" s="19" customFormat="1">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162"/>
      <c r="AQ343" s="163"/>
      <c r="AR343" s="16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H343" s="32"/>
    </row>
    <row r="344" spans="2:86" s="19" customFormat="1">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162"/>
      <c r="AQ344" s="163"/>
      <c r="AR344" s="16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H344" s="32"/>
    </row>
    <row r="345" spans="2:86" s="19" customFormat="1">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162"/>
      <c r="AQ345" s="163"/>
      <c r="AR345" s="16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H345" s="32"/>
    </row>
    <row r="346" spans="2:86" s="19" customFormat="1">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162"/>
      <c r="AQ346" s="163"/>
      <c r="AR346" s="16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H346" s="32"/>
    </row>
    <row r="347" spans="2:86" s="19" customFormat="1">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162"/>
      <c r="AQ347" s="163"/>
      <c r="AR347" s="16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H347" s="32"/>
    </row>
    <row r="348" spans="2:86" s="19" customFormat="1">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162"/>
      <c r="AQ348" s="163"/>
      <c r="AR348" s="16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H348" s="32"/>
    </row>
    <row r="349" spans="2:86" s="19" customFormat="1">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162"/>
      <c r="AQ349" s="163"/>
      <c r="AR349" s="16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H349" s="32"/>
    </row>
    <row r="350" spans="2:86" s="19" customFormat="1">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162"/>
      <c r="AQ350" s="163"/>
      <c r="AR350" s="16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H350" s="32"/>
    </row>
    <row r="351" spans="2:86" s="19" customFormat="1">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162"/>
      <c r="AQ351" s="163"/>
      <c r="AR351" s="16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H351" s="32"/>
    </row>
    <row r="352" spans="2:86" s="19" customFormat="1">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162"/>
      <c r="AQ352" s="163"/>
      <c r="AR352" s="16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H352" s="32"/>
    </row>
    <row r="353" spans="2:86" s="19" customFormat="1">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162"/>
      <c r="AQ353" s="163"/>
      <c r="AR353" s="16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H353" s="32"/>
    </row>
    <row r="354" spans="2:86" s="19" customFormat="1">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162"/>
      <c r="AQ354" s="163"/>
      <c r="AR354" s="16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H354" s="32"/>
    </row>
    <row r="355" spans="2:86" s="19" customFormat="1">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162"/>
      <c r="AQ355" s="163"/>
      <c r="AR355" s="16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H355" s="32"/>
    </row>
    <row r="356" spans="2:86" s="19" customFormat="1">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162"/>
      <c r="AQ356" s="163"/>
      <c r="AR356" s="16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H356" s="32"/>
    </row>
    <row r="357" spans="2:86" s="19" customFormat="1">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162"/>
      <c r="AQ357" s="163"/>
      <c r="AR357" s="16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H357" s="32"/>
    </row>
    <row r="358" spans="2:86" s="19" customFormat="1">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162"/>
      <c r="AQ358" s="163"/>
      <c r="AR358" s="16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H358" s="32"/>
    </row>
    <row r="359" spans="2:86" s="19" customFormat="1">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162"/>
      <c r="AQ359" s="163"/>
      <c r="AR359" s="16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H359" s="32"/>
    </row>
    <row r="360" spans="2:86" s="19" customFormat="1">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162"/>
      <c r="AQ360" s="163"/>
      <c r="AR360" s="16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H360" s="32"/>
    </row>
    <row r="361" spans="2:86" s="19" customFormat="1">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162"/>
      <c r="AQ361" s="163"/>
      <c r="AR361" s="16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H361" s="32"/>
    </row>
    <row r="362" spans="2:86" s="19" customFormat="1">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162"/>
      <c r="AQ362" s="163"/>
      <c r="AR362" s="16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H362" s="32"/>
    </row>
    <row r="363" spans="2:86" s="19" customFormat="1">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162"/>
      <c r="AQ363" s="163"/>
      <c r="AR363" s="16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H363" s="32"/>
    </row>
    <row r="364" spans="2:86" s="19" customFormat="1">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162"/>
      <c r="AQ364" s="163"/>
      <c r="AR364" s="16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H364" s="32"/>
    </row>
    <row r="365" spans="2:86" s="19" customFormat="1">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162"/>
      <c r="AQ365" s="163"/>
      <c r="AR365" s="16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H365" s="32"/>
    </row>
    <row r="366" spans="2:86" s="19" customFormat="1">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162"/>
      <c r="AQ366" s="163"/>
      <c r="AR366" s="16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H366" s="32"/>
    </row>
    <row r="367" spans="2:86" s="19" customFormat="1">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162"/>
      <c r="AQ367" s="163"/>
      <c r="AR367" s="16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H367" s="32"/>
    </row>
    <row r="368" spans="2:86" s="19" customFormat="1">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162"/>
      <c r="AQ368" s="163"/>
      <c r="AR368" s="16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H368" s="32"/>
    </row>
    <row r="369" spans="2:86" s="19" customFormat="1">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162"/>
      <c r="AQ369" s="163"/>
      <c r="AR369" s="16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H369" s="32"/>
    </row>
    <row r="370" spans="2:86" s="19" customFormat="1">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162"/>
      <c r="AQ370" s="163"/>
      <c r="AR370" s="16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H370" s="32"/>
    </row>
    <row r="371" spans="2:86" s="19" customFormat="1">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162"/>
      <c r="AQ371" s="163"/>
      <c r="AR371" s="16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H371" s="32"/>
    </row>
    <row r="372" spans="2:86" s="19" customFormat="1">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162"/>
      <c r="AQ372" s="163"/>
      <c r="AR372" s="16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H372" s="32"/>
    </row>
    <row r="373" spans="2:86" s="19" customFormat="1">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162"/>
      <c r="AQ373" s="163"/>
      <c r="AR373" s="16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H373" s="32"/>
    </row>
    <row r="374" spans="2:86" s="19" customFormat="1">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162"/>
      <c r="AQ374" s="163"/>
      <c r="AR374" s="16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H374" s="32"/>
    </row>
    <row r="375" spans="2:86" s="19" customFormat="1">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162"/>
      <c r="AQ375" s="163"/>
      <c r="AR375" s="16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H375" s="32"/>
    </row>
    <row r="376" spans="2:86" s="19" customFormat="1">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162"/>
      <c r="AQ376" s="163"/>
      <c r="AR376" s="16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H376" s="32"/>
    </row>
    <row r="377" spans="2:86" s="19" customFormat="1">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162"/>
      <c r="AQ377" s="163"/>
      <c r="AR377" s="16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H377" s="32"/>
    </row>
    <row r="378" spans="2:86" s="19" customFormat="1">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162"/>
      <c r="AQ378" s="163"/>
      <c r="AR378" s="16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H378" s="32"/>
    </row>
    <row r="379" spans="2:86" s="19" customFormat="1">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162"/>
      <c r="AQ379" s="163"/>
      <c r="AR379" s="16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H379" s="32"/>
    </row>
    <row r="380" spans="2:86" s="19" customFormat="1">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162"/>
      <c r="AQ380" s="163"/>
      <c r="AR380" s="16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H380" s="32"/>
    </row>
    <row r="381" spans="2:86" s="19" customFormat="1">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162"/>
      <c r="AQ381" s="163"/>
      <c r="AR381" s="16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H381" s="32"/>
    </row>
    <row r="382" spans="2:86" s="19" customFormat="1">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162"/>
      <c r="AQ382" s="163"/>
      <c r="AR382" s="16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H382" s="32"/>
    </row>
    <row r="383" spans="2:86" s="19" customFormat="1">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162"/>
      <c r="AQ383" s="163"/>
      <c r="AR383" s="16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H383" s="32"/>
    </row>
    <row r="384" spans="2:86" s="19" customFormat="1">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162"/>
      <c r="AQ384" s="163"/>
      <c r="AR384" s="16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H384" s="32"/>
    </row>
    <row r="385" spans="2:86" s="19" customFormat="1">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162"/>
      <c r="AQ385" s="163"/>
      <c r="AR385" s="16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H385" s="32"/>
    </row>
    <row r="386" spans="2:86" s="19" customFormat="1">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162"/>
      <c r="AQ386" s="163"/>
      <c r="AR386" s="16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H386" s="32"/>
    </row>
    <row r="387" spans="2:86" s="19" customFormat="1">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162"/>
      <c r="AQ387" s="163"/>
      <c r="AR387" s="16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H387" s="32"/>
    </row>
    <row r="388" spans="2:86" s="19" customFormat="1">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162"/>
      <c r="AQ388" s="163"/>
      <c r="AR388" s="16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H388" s="32"/>
    </row>
    <row r="389" spans="2:86" s="19" customFormat="1">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162"/>
      <c r="AQ389" s="163"/>
      <c r="AR389" s="16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H389" s="32"/>
    </row>
    <row r="390" spans="2:86" s="19" customFormat="1">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162"/>
      <c r="AQ390" s="163"/>
      <c r="AR390" s="16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H390" s="32"/>
    </row>
    <row r="391" spans="2:86" s="19" customFormat="1">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162"/>
      <c r="AQ391" s="163"/>
      <c r="AR391" s="16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H391" s="32"/>
    </row>
    <row r="392" spans="2:86" s="19" customFormat="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162"/>
      <c r="AQ392" s="163"/>
      <c r="AR392" s="16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H392" s="32"/>
    </row>
    <row r="393" spans="2:86" s="19" customFormat="1">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162"/>
      <c r="AQ393" s="163"/>
      <c r="AR393" s="16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H393" s="32"/>
    </row>
    <row r="394" spans="2:86" s="19" customFormat="1">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162"/>
      <c r="AQ394" s="163"/>
      <c r="AR394" s="16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H394" s="32"/>
    </row>
    <row r="395" spans="2:86" s="19" customFormat="1">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162"/>
      <c r="AQ395" s="163"/>
      <c r="AR395" s="16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H395" s="32"/>
    </row>
    <row r="396" spans="2:86" s="19" customFormat="1">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162"/>
      <c r="AQ396" s="163"/>
      <c r="AR396" s="16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H396" s="32"/>
    </row>
    <row r="397" spans="2:86" s="19" customFormat="1">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162"/>
      <c r="AQ397" s="163"/>
      <c r="AR397" s="16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H397" s="32"/>
    </row>
    <row r="398" spans="2:86" s="19" customFormat="1">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162"/>
      <c r="AQ398" s="163"/>
      <c r="AR398" s="16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H398" s="32"/>
    </row>
    <row r="399" spans="2:86" s="19" customFormat="1">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162"/>
      <c r="AQ399" s="163"/>
      <c r="AR399" s="16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c r="CE399" s="32"/>
      <c r="CF399" s="32"/>
      <c r="CH399" s="32"/>
    </row>
    <row r="400" spans="2:86" s="19" customFormat="1">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162"/>
      <c r="AQ400" s="163"/>
      <c r="AR400" s="16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H400" s="32"/>
    </row>
    <row r="401" spans="2:86" s="19" customFormat="1">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162"/>
      <c r="AQ401" s="163"/>
      <c r="AR401" s="16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H401" s="32"/>
    </row>
    <row r="402" spans="2:86" s="19" customFormat="1">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162"/>
      <c r="AQ402" s="163"/>
      <c r="AR402" s="16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32"/>
      <c r="CD402" s="32"/>
      <c r="CE402" s="32"/>
      <c r="CF402" s="32"/>
      <c r="CH402" s="32"/>
    </row>
    <row r="403" spans="2:86" s="19" customFormat="1">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162"/>
      <c r="AQ403" s="163"/>
      <c r="AR403" s="16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H403" s="32"/>
    </row>
    <row r="404" spans="2:86" s="19" customFormat="1">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162"/>
      <c r="AQ404" s="163"/>
      <c r="AR404" s="16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c r="CE404" s="32"/>
      <c r="CF404" s="32"/>
      <c r="CH404" s="32"/>
    </row>
    <row r="405" spans="2:86" s="19" customFormat="1">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162"/>
      <c r="AQ405" s="163"/>
      <c r="AR405" s="16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H405" s="32"/>
    </row>
    <row r="406" spans="2:86" s="19" customFormat="1">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162"/>
      <c r="AQ406" s="163"/>
      <c r="AR406" s="16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H406" s="32"/>
    </row>
    <row r="407" spans="2:86" s="19" customFormat="1">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162"/>
      <c r="AQ407" s="163"/>
      <c r="AR407" s="16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c r="CB407" s="32"/>
      <c r="CC407" s="32"/>
      <c r="CD407" s="32"/>
      <c r="CE407" s="32"/>
      <c r="CF407" s="32"/>
      <c r="CH407" s="32"/>
    </row>
    <row r="408" spans="2:86" s="19" customFormat="1">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162"/>
      <c r="AQ408" s="163"/>
      <c r="AR408" s="16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c r="CE408" s="32"/>
      <c r="CF408" s="32"/>
      <c r="CH408" s="32"/>
    </row>
    <row r="409" spans="2:86" s="19" customFormat="1">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162"/>
      <c r="AQ409" s="163"/>
      <c r="AR409" s="16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c r="CE409" s="32"/>
      <c r="CF409" s="32"/>
      <c r="CH409" s="32"/>
    </row>
    <row r="410" spans="2:86" s="19" customFormat="1">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162"/>
      <c r="AQ410" s="163"/>
      <c r="AR410" s="16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c r="CE410" s="32"/>
      <c r="CF410" s="32"/>
      <c r="CH410" s="32"/>
    </row>
    <row r="411" spans="2:86" s="19" customFormat="1">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162"/>
      <c r="AQ411" s="163"/>
      <c r="AR411" s="16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H411" s="32"/>
    </row>
    <row r="412" spans="2:86" s="19" customFormat="1">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162"/>
      <c r="AQ412" s="163"/>
      <c r="AR412" s="16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H412" s="32"/>
    </row>
    <row r="413" spans="2:86" s="19" customFormat="1">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162"/>
      <c r="AQ413" s="163"/>
      <c r="AR413" s="16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H413" s="32"/>
    </row>
    <row r="414" spans="2:86" s="19" customFormat="1">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162"/>
      <c r="AQ414" s="163"/>
      <c r="AR414" s="16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H414" s="32"/>
    </row>
    <row r="415" spans="2:86" s="19" customFormat="1">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162"/>
      <c r="AQ415" s="163"/>
      <c r="AR415" s="16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c r="CB415" s="32"/>
      <c r="CC415" s="32"/>
      <c r="CD415" s="32"/>
      <c r="CE415" s="32"/>
      <c r="CF415" s="32"/>
      <c r="CH415" s="32"/>
    </row>
    <row r="416" spans="2:86" s="19" customFormat="1">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162"/>
      <c r="AQ416" s="163"/>
      <c r="AR416" s="16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H416" s="32"/>
    </row>
    <row r="417" spans="2:86" s="19" customFormat="1">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162"/>
      <c r="AQ417" s="163"/>
      <c r="AR417" s="16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H417" s="32"/>
    </row>
    <row r="418" spans="2:86" s="19" customFormat="1">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162"/>
      <c r="AQ418" s="163"/>
      <c r="AR418" s="16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c r="CE418" s="32"/>
      <c r="CF418" s="32"/>
      <c r="CH418" s="32"/>
    </row>
    <row r="419" spans="2:86" s="19" customFormat="1">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162"/>
      <c r="AQ419" s="163"/>
      <c r="AR419" s="16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c r="CB419" s="32"/>
      <c r="CC419" s="32"/>
      <c r="CD419" s="32"/>
      <c r="CE419" s="32"/>
      <c r="CF419" s="32"/>
      <c r="CH419" s="32"/>
    </row>
    <row r="420" spans="2:86" s="19" customFormat="1">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162"/>
      <c r="AQ420" s="163"/>
      <c r="AR420" s="16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H420" s="32"/>
    </row>
    <row r="421" spans="2:86" s="19" customFormat="1">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162"/>
      <c r="AQ421" s="163"/>
      <c r="AR421" s="16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c r="CB421" s="32"/>
      <c r="CC421" s="32"/>
      <c r="CD421" s="32"/>
      <c r="CE421" s="32"/>
      <c r="CF421" s="32"/>
      <c r="CH421" s="32"/>
    </row>
    <row r="422" spans="2:86" s="19" customFormat="1">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162"/>
      <c r="AQ422" s="163"/>
      <c r="AR422" s="16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c r="CE422" s="32"/>
      <c r="CF422" s="32"/>
      <c r="CH422" s="32"/>
    </row>
    <row r="423" spans="2:86" s="19" customFormat="1">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162"/>
      <c r="AQ423" s="163"/>
      <c r="AR423" s="16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c r="CB423" s="32"/>
      <c r="CC423" s="32"/>
      <c r="CD423" s="32"/>
      <c r="CE423" s="32"/>
      <c r="CF423" s="32"/>
      <c r="CH423" s="32"/>
    </row>
    <row r="424" spans="2:86" s="19" customFormat="1">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162"/>
      <c r="AQ424" s="163"/>
      <c r="AR424" s="16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c r="CB424" s="32"/>
      <c r="CC424" s="32"/>
      <c r="CD424" s="32"/>
      <c r="CE424" s="32"/>
      <c r="CF424" s="32"/>
      <c r="CH424" s="32"/>
    </row>
    <row r="425" spans="2:86" s="19" customFormat="1">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162"/>
      <c r="AQ425" s="163"/>
      <c r="AR425" s="16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c r="CB425" s="32"/>
      <c r="CC425" s="32"/>
      <c r="CD425" s="32"/>
      <c r="CE425" s="32"/>
      <c r="CF425" s="32"/>
      <c r="CH425" s="32"/>
    </row>
    <row r="426" spans="2:86" s="19" customFormat="1">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162"/>
      <c r="AQ426" s="163"/>
      <c r="AR426" s="16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H426" s="32"/>
    </row>
    <row r="427" spans="2:86" s="19" customFormat="1">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162"/>
      <c r="AQ427" s="163"/>
      <c r="AR427" s="16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c r="CE427" s="32"/>
      <c r="CF427" s="32"/>
      <c r="CH427" s="32"/>
    </row>
    <row r="428" spans="2:86" s="19" customFormat="1">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162"/>
      <c r="AQ428" s="163"/>
      <c r="AR428" s="16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c r="CE428" s="32"/>
      <c r="CF428" s="32"/>
      <c r="CH428" s="32"/>
    </row>
    <row r="429" spans="2:86" s="19" customFormat="1">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162"/>
      <c r="AQ429" s="163"/>
      <c r="AR429" s="16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c r="CE429" s="32"/>
      <c r="CF429" s="32"/>
      <c r="CH429" s="32"/>
    </row>
    <row r="430" spans="2:86" s="19" customFormat="1">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162"/>
      <c r="AQ430" s="163"/>
      <c r="AR430" s="16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H430" s="32"/>
    </row>
    <row r="431" spans="2:86" s="19" customFormat="1">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162"/>
      <c r="AQ431" s="163"/>
      <c r="AR431" s="162"/>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c r="CB431" s="32"/>
      <c r="CC431" s="32"/>
      <c r="CD431" s="32"/>
      <c r="CE431" s="32"/>
      <c r="CF431" s="32"/>
      <c r="CH431" s="32"/>
    </row>
    <row r="432" spans="2:86" s="19" customFormat="1">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162"/>
      <c r="AQ432" s="163"/>
      <c r="AR432" s="16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c r="CE432" s="32"/>
      <c r="CF432" s="32"/>
      <c r="CH432" s="32"/>
    </row>
    <row r="433" spans="2:86" s="19" customFormat="1">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162"/>
      <c r="AQ433" s="163"/>
      <c r="AR433" s="162"/>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c r="CB433" s="32"/>
      <c r="CC433" s="32"/>
      <c r="CD433" s="32"/>
      <c r="CE433" s="32"/>
      <c r="CF433" s="32"/>
      <c r="CH433" s="32"/>
    </row>
    <row r="434" spans="2:86" s="19" customFormat="1">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162"/>
      <c r="AQ434" s="163"/>
      <c r="AR434" s="16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c r="CE434" s="32"/>
      <c r="CF434" s="32"/>
      <c r="CH434" s="32"/>
    </row>
    <row r="435" spans="2:86" s="19" customFormat="1">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162"/>
      <c r="AQ435" s="163"/>
      <c r="AR435" s="16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H435" s="32"/>
    </row>
    <row r="436" spans="2:86" s="19" customFormat="1">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162"/>
      <c r="AQ436" s="163"/>
      <c r="AR436" s="16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H436" s="32"/>
    </row>
    <row r="437" spans="2:86" s="19" customFormat="1">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162"/>
      <c r="AQ437" s="163"/>
      <c r="AR437" s="16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c r="CE437" s="32"/>
      <c r="CF437" s="32"/>
      <c r="CH437" s="32"/>
    </row>
    <row r="438" spans="2:86" s="19" customFormat="1">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162"/>
      <c r="AQ438" s="163"/>
      <c r="AR438" s="16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H438" s="32"/>
    </row>
    <row r="439" spans="2:86" s="19" customFormat="1">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162"/>
      <c r="AQ439" s="163"/>
      <c r="AR439" s="16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H439" s="32"/>
    </row>
    <row r="440" spans="2:86" s="19" customFormat="1">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162"/>
      <c r="AQ440" s="163"/>
      <c r="AR440" s="16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H440" s="32"/>
    </row>
    <row r="441" spans="2:86" s="19" customFormat="1">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162"/>
      <c r="AQ441" s="163"/>
      <c r="AR441" s="16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H441" s="32"/>
    </row>
    <row r="442" spans="2:86" s="19" customFormat="1">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162"/>
      <c r="AQ442" s="163"/>
      <c r="AR442" s="16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H442" s="32"/>
    </row>
    <row r="443" spans="2:86" s="19" customFormat="1">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162"/>
      <c r="AQ443" s="163"/>
      <c r="AR443" s="16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H443" s="32"/>
    </row>
    <row r="444" spans="2:86" s="19" customFormat="1">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162"/>
      <c r="AQ444" s="163"/>
      <c r="AR444" s="162"/>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c r="CE444" s="32"/>
      <c r="CF444" s="32"/>
      <c r="CH444" s="32"/>
    </row>
    <row r="445" spans="2:86" s="19" customFormat="1">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162"/>
      <c r="AQ445" s="163"/>
      <c r="AR445" s="16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c r="CE445" s="32"/>
      <c r="CF445" s="32"/>
      <c r="CH445" s="32"/>
    </row>
    <row r="446" spans="2:86" s="19" customFormat="1">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162"/>
      <c r="AQ446" s="163"/>
      <c r="AR446" s="16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H446" s="32"/>
    </row>
    <row r="447" spans="2:86" s="19" customFormat="1">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162"/>
      <c r="AQ447" s="163"/>
      <c r="AR447" s="16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c r="CE447" s="32"/>
      <c r="CF447" s="32"/>
      <c r="CH447" s="32"/>
    </row>
    <row r="448" spans="2:86" s="19" customFormat="1">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162"/>
      <c r="AQ448" s="163"/>
      <c r="AR448" s="16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c r="CE448" s="32"/>
      <c r="CF448" s="32"/>
      <c r="CH448" s="32"/>
    </row>
    <row r="449" spans="2:86" s="19" customFormat="1">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162"/>
      <c r="AQ449" s="163"/>
      <c r="AR449" s="16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c r="CE449" s="32"/>
      <c r="CF449" s="32"/>
      <c r="CH449" s="32"/>
    </row>
    <row r="450" spans="2:86" s="19" customFormat="1">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162"/>
      <c r="AQ450" s="163"/>
      <c r="AR450" s="16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c r="CE450" s="32"/>
      <c r="CF450" s="32"/>
      <c r="CH450" s="32"/>
    </row>
    <row r="451" spans="2:86" s="19" customFormat="1">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162"/>
      <c r="AQ451" s="163"/>
      <c r="AR451" s="16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c r="CE451" s="32"/>
      <c r="CF451" s="32"/>
      <c r="CH451" s="32"/>
    </row>
    <row r="452" spans="2:86" s="19" customFormat="1">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162"/>
      <c r="AQ452" s="163"/>
      <c r="AR452" s="162"/>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c r="CE452" s="32"/>
      <c r="CF452" s="32"/>
      <c r="CH452" s="32"/>
    </row>
    <row r="453" spans="2:86" s="19" customFormat="1">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162"/>
      <c r="AQ453" s="163"/>
      <c r="AR453" s="16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H453" s="32"/>
    </row>
    <row r="454" spans="2:86" s="19" customFormat="1">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162"/>
      <c r="AQ454" s="163"/>
      <c r="AR454" s="16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H454" s="32"/>
    </row>
    <row r="455" spans="2:86" s="19" customFormat="1">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162"/>
      <c r="AQ455" s="163"/>
      <c r="AR455" s="16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H455" s="32"/>
    </row>
    <row r="456" spans="2:86" s="19" customFormat="1">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162"/>
      <c r="AQ456" s="163"/>
      <c r="AR456" s="16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H456" s="32"/>
    </row>
    <row r="457" spans="2:86" s="19" customFormat="1">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162"/>
      <c r="AQ457" s="163"/>
      <c r="AR457" s="16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H457" s="32"/>
    </row>
    <row r="458" spans="2:86" s="19" customFormat="1">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162"/>
      <c r="AQ458" s="163"/>
      <c r="AR458" s="16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H458" s="32"/>
    </row>
    <row r="459" spans="2:86" s="19" customFormat="1">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162"/>
      <c r="AQ459" s="163"/>
      <c r="AR459" s="16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H459" s="32"/>
    </row>
    <row r="460" spans="2:86" s="19" customFormat="1">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162"/>
      <c r="AQ460" s="163"/>
      <c r="AR460" s="16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H460" s="32"/>
    </row>
  </sheetData>
  <conditionalFormatting sqref="AP129 AR87:AR92 AR122:AR129 AP18:AP21 CG18:CG21 CI37:CI38 CI43:CI44 CG129 CI125:CI129 CI107:CI109 AR40 AR47 AR59:AR60 AR99:AR120 CI49 AR54:AR55 AR66:AR81 AR83 AR85 AR95 AR97 CI18:CI22 CI24 CI27 CI29 CI32:CI33 CI57 CI61:CI63 CI66:CI81 CI83 CI85 CI87 CI89 CI91:CI103 CI105 CI111:CI117 CI119:CI121 CI123 AR18:AR23 AR25:AR26 AR30:AR31 AR33:AR34">
    <cfRule type="cellIs" dxfId="38" priority="51" operator="equal">
      <formula>0</formula>
    </cfRule>
  </conditionalFormatting>
  <conditionalFormatting sqref="AP94:AP120 AP122:AP128 AP40:AP45 AP47:AP52 AP54:AP64 AP22:AP38 AP66:AP92">
    <cfRule type="cellIs" dxfId="37" priority="17" operator="equal">
      <formula>0</formula>
    </cfRule>
  </conditionalFormatting>
  <conditionalFormatting sqref="CG42:CG47 CG49:CG55 CG22:CG40 CG111 CG113:CG128 CG57:CG109">
    <cfRule type="cellIs" dxfId="36" priority="16" operator="equal">
      <formula>0</formula>
    </cfRule>
  </conditionalFormatting>
  <conditionalFormatting sqref="CG112">
    <cfRule type="cellIs" dxfId="35" priority="15" operator="equal">
      <formula>0</formula>
    </cfRule>
  </conditionalFormatting>
  <conditionalFormatting sqref="AR23 AR25:AR26">
    <cfRule type="cellIs" dxfId="34" priority="14" operator="equal">
      <formula>0</formula>
    </cfRule>
  </conditionalFormatting>
  <conditionalFormatting sqref="AR33">
    <cfRule type="cellIs" dxfId="33" priority="13" operator="equal">
      <formula>0</formula>
    </cfRule>
  </conditionalFormatting>
  <conditionalFormatting sqref="AR34">
    <cfRule type="cellIs" dxfId="32" priority="12" operator="equal">
      <formula>0</formula>
    </cfRule>
  </conditionalFormatting>
  <conditionalFormatting sqref="AR54">
    <cfRule type="cellIs" dxfId="31" priority="11" operator="equal">
      <formula>0</formula>
    </cfRule>
  </conditionalFormatting>
  <conditionalFormatting sqref="AR95 AR83 AR85 AR87:AR92 AR97">
    <cfRule type="cellIs" dxfId="30" priority="10" operator="equal">
      <formula>0</formula>
    </cfRule>
  </conditionalFormatting>
  <conditionalFormatting sqref="CI24 CI27 CI29">
    <cfRule type="cellIs" dxfId="29" priority="9" operator="equal">
      <formula>0</formula>
    </cfRule>
  </conditionalFormatting>
  <conditionalFormatting sqref="CI23:CI24">
    <cfRule type="cellIs" dxfId="28" priority="8" operator="equal">
      <formula>0</formula>
    </cfRule>
  </conditionalFormatting>
  <conditionalFormatting sqref="CI27">
    <cfRule type="cellIs" dxfId="27" priority="7" operator="equal">
      <formula>0</formula>
    </cfRule>
  </conditionalFormatting>
  <conditionalFormatting sqref="CI29">
    <cfRule type="cellIs" dxfId="26" priority="6" operator="equal">
      <formula>0</formula>
    </cfRule>
  </conditionalFormatting>
  <conditionalFormatting sqref="CI63">
    <cfRule type="cellIs" dxfId="25" priority="5" operator="equal">
      <formula>0</formula>
    </cfRule>
  </conditionalFormatting>
  <conditionalFormatting sqref="CI83 CI85 CI87 CI89 CI91:CI96">
    <cfRule type="cellIs" dxfId="24" priority="4" operator="equal">
      <formula>0</formula>
    </cfRule>
  </conditionalFormatting>
  <conditionalFormatting sqref="CI102:CI103 CI105">
    <cfRule type="cellIs" dxfId="23" priority="3" operator="equal">
      <formula>0</formula>
    </cfRule>
  </conditionalFormatting>
  <conditionalFormatting sqref="CI111 CI113:CI117">
    <cfRule type="cellIs" dxfId="22" priority="2" operator="equal">
      <formula>0</formula>
    </cfRule>
  </conditionalFormatting>
  <conditionalFormatting sqref="CI112">
    <cfRule type="cellIs" dxfId="21" priority="1" operator="equal">
      <formula>0</formula>
    </cfRule>
  </conditionalFormatting>
  <pageMargins left="0.39370078740157483" right="0" top="0" bottom="0" header="0" footer="0"/>
  <pageSetup orientation="portrait" r:id="rId1"/>
  <drawing r:id="rId2"/>
</worksheet>
</file>

<file path=xl/worksheets/sheet10.xml><?xml version="1.0" encoding="utf-8"?>
<worksheet xmlns="http://schemas.openxmlformats.org/spreadsheetml/2006/main" xmlns:r="http://schemas.openxmlformats.org/officeDocument/2006/relationships">
  <dimension ref="B1:L77"/>
  <sheetViews>
    <sheetView topLeftCell="A55" zoomScaleNormal="100" zoomScaleSheetLayoutView="115" workbookViewId="0"/>
  </sheetViews>
  <sheetFormatPr baseColWidth="10" defaultColWidth="11.5703125" defaultRowHeight="15"/>
  <cols>
    <col min="1" max="1" width="1.140625" customWidth="1"/>
    <col min="2" max="2" width="7.140625" customWidth="1"/>
    <col min="3" max="3" width="41.28515625" customWidth="1"/>
    <col min="4" max="4" width="1.7109375" customWidth="1"/>
    <col min="5" max="5" width="32.5703125" customWidth="1"/>
    <col min="6" max="6" width="20.7109375" customWidth="1"/>
    <col min="7" max="7" width="1.7109375" customWidth="1"/>
    <col min="8" max="8" width="20.7109375" customWidth="1"/>
    <col min="9" max="9" width="19.28515625" customWidth="1"/>
    <col min="10" max="10" width="1.7109375" customWidth="1"/>
    <col min="11" max="11" width="20.7109375" customWidth="1"/>
    <col min="12" max="12" width="25.7109375" customWidth="1"/>
    <col min="13" max="13" width="1" customWidth="1"/>
  </cols>
  <sheetData>
    <row r="1" spans="2:12" s="436" customFormat="1" ht="62.25" customHeight="1" thickBot="1"/>
    <row r="2" spans="2:12" s="436" customFormat="1">
      <c r="B2" s="437" t="s">
        <v>371</v>
      </c>
      <c r="C2" s="438"/>
      <c r="D2" s="438"/>
      <c r="E2" s="438"/>
      <c r="F2" s="438"/>
      <c r="G2" s="438"/>
      <c r="H2" s="438"/>
      <c r="I2" s="438"/>
      <c r="J2" s="438"/>
      <c r="K2" s="438"/>
      <c r="L2" s="439"/>
    </row>
    <row r="3" spans="2:12" s="436" customFormat="1">
      <c r="B3" s="440" t="s">
        <v>470</v>
      </c>
      <c r="C3" s="441"/>
      <c r="D3" s="441"/>
      <c r="E3" s="441"/>
      <c r="F3" s="441"/>
      <c r="G3" s="441"/>
      <c r="H3" s="441"/>
      <c r="I3" s="441"/>
      <c r="J3" s="441"/>
      <c r="K3" s="441"/>
      <c r="L3" s="442"/>
    </row>
    <row r="4" spans="2:12" s="436" customFormat="1">
      <c r="B4" s="440" t="str">
        <f>+Formato4!B4</f>
        <v>Del 1 de enero al 31 de diciembre de 2018</v>
      </c>
      <c r="C4" s="441"/>
      <c r="D4" s="441"/>
      <c r="E4" s="441"/>
      <c r="F4" s="441"/>
      <c r="G4" s="441"/>
      <c r="H4" s="441"/>
      <c r="I4" s="441"/>
      <c r="J4" s="441"/>
      <c r="K4" s="441"/>
      <c r="L4" s="442"/>
    </row>
    <row r="5" spans="2:12" s="436" customFormat="1" ht="14.45" customHeight="1" thickBot="1">
      <c r="B5" s="443" t="s">
        <v>471</v>
      </c>
      <c r="C5" s="444"/>
      <c r="D5" s="445"/>
      <c r="E5" s="446" t="s">
        <v>472</v>
      </c>
      <c r="F5" s="446"/>
      <c r="G5" s="447"/>
      <c r="H5" s="446" t="s">
        <v>473</v>
      </c>
      <c r="I5" s="446"/>
      <c r="J5" s="447"/>
      <c r="K5" s="444" t="s">
        <v>474</v>
      </c>
      <c r="L5" s="448" t="s">
        <v>475</v>
      </c>
    </row>
    <row r="6" spans="2:12" s="436" customFormat="1" ht="15" customHeight="1">
      <c r="B6" s="443"/>
      <c r="C6" s="444"/>
      <c r="D6" s="445"/>
      <c r="E6" s="445" t="s">
        <v>476</v>
      </c>
      <c r="F6" s="445" t="s">
        <v>477</v>
      </c>
      <c r="G6" s="445"/>
      <c r="H6" s="447"/>
      <c r="I6" s="447"/>
      <c r="J6" s="447"/>
      <c r="K6" s="444"/>
      <c r="L6" s="448"/>
    </row>
    <row r="7" spans="2:12" s="436" customFormat="1" ht="46.15" customHeight="1" thickBot="1">
      <c r="B7" s="449"/>
      <c r="C7" s="450"/>
      <c r="D7" s="451"/>
      <c r="E7" s="451" t="s">
        <v>478</v>
      </c>
      <c r="F7" s="451" t="s">
        <v>479</v>
      </c>
      <c r="G7" s="451"/>
      <c r="H7" s="452" t="s">
        <v>480</v>
      </c>
      <c r="I7" s="451" t="s">
        <v>481</v>
      </c>
      <c r="J7" s="453"/>
      <c r="K7" s="450"/>
      <c r="L7" s="454"/>
    </row>
    <row r="8" spans="2:12" s="436" customFormat="1" ht="7.5" customHeight="1" thickBot="1">
      <c r="B8" s="455"/>
      <c r="C8" s="455"/>
      <c r="D8" s="455"/>
      <c r="E8" s="455"/>
      <c r="F8" s="455"/>
      <c r="G8" s="455"/>
      <c r="H8" s="456"/>
      <c r="I8" s="455"/>
      <c r="J8" s="457"/>
      <c r="K8" s="455"/>
      <c r="L8" s="455"/>
    </row>
    <row r="9" spans="2:12" s="436" customFormat="1" ht="14.45" customHeight="1" thickBot="1">
      <c r="B9" s="458" t="s">
        <v>482</v>
      </c>
      <c r="C9" s="459"/>
      <c r="D9" s="459"/>
      <c r="E9" s="459"/>
      <c r="F9" s="459"/>
      <c r="G9" s="459"/>
      <c r="H9" s="459"/>
      <c r="I9" s="459"/>
      <c r="J9" s="459"/>
      <c r="K9" s="459"/>
      <c r="L9" s="460"/>
    </row>
    <row r="10" spans="2:12" s="436" customFormat="1" ht="14.45" customHeight="1" thickBot="1">
      <c r="B10" s="461" t="s">
        <v>483</v>
      </c>
      <c r="C10" s="462"/>
      <c r="D10" s="462"/>
      <c r="E10" s="462"/>
      <c r="F10" s="462"/>
      <c r="G10" s="462"/>
      <c r="H10" s="462"/>
      <c r="I10" s="462"/>
      <c r="J10" s="462"/>
      <c r="K10" s="462"/>
      <c r="L10" s="463"/>
    </row>
    <row r="11" spans="2:12" s="436" customFormat="1" ht="19.899999999999999" customHeight="1" thickBot="1">
      <c r="B11" s="464">
        <v>1</v>
      </c>
      <c r="C11" s="465" t="s">
        <v>484</v>
      </c>
      <c r="D11" s="466"/>
      <c r="E11" s="466"/>
      <c r="F11" s="466"/>
      <c r="G11" s="466"/>
      <c r="H11" s="466"/>
      <c r="I11" s="466"/>
      <c r="J11" s="466"/>
      <c r="K11" s="466"/>
      <c r="L11" s="467"/>
    </row>
    <row r="12" spans="2:12" s="436" customFormat="1" ht="33" customHeight="1" thickBot="1">
      <c r="B12" s="468" t="s">
        <v>485</v>
      </c>
      <c r="C12" s="469" t="s">
        <v>486</v>
      </c>
      <c r="D12" s="470"/>
      <c r="E12" s="471" t="s">
        <v>487</v>
      </c>
      <c r="F12" s="472">
        <v>43069</v>
      </c>
      <c r="G12" s="473"/>
      <c r="H12" s="474">
        <v>0</v>
      </c>
      <c r="I12" s="471" t="s">
        <v>488</v>
      </c>
      <c r="J12" s="475"/>
      <c r="K12" s="471" t="s">
        <v>489</v>
      </c>
      <c r="L12" s="471"/>
    </row>
    <row r="13" spans="2:12" s="436" customFormat="1" ht="30.75" customHeight="1" thickBot="1">
      <c r="B13" s="468" t="s">
        <v>490</v>
      </c>
      <c r="C13" s="469" t="s">
        <v>391</v>
      </c>
      <c r="D13" s="470"/>
      <c r="E13" s="471" t="s">
        <v>491</v>
      </c>
      <c r="F13" s="472">
        <v>43100</v>
      </c>
      <c r="G13" s="473"/>
      <c r="H13" s="474">
        <v>0</v>
      </c>
      <c r="I13" s="471" t="s">
        <v>488</v>
      </c>
      <c r="J13" s="475"/>
      <c r="K13" s="471" t="s">
        <v>489</v>
      </c>
      <c r="L13" s="471"/>
    </row>
    <row r="14" spans="2:12" s="436" customFormat="1" ht="30.75" customHeight="1" thickBot="1">
      <c r="B14" s="468" t="s">
        <v>492</v>
      </c>
      <c r="C14" s="469" t="s">
        <v>493</v>
      </c>
      <c r="D14" s="470"/>
      <c r="E14" s="471" t="s">
        <v>494</v>
      </c>
      <c r="F14" s="472">
        <v>43585</v>
      </c>
      <c r="G14" s="473"/>
      <c r="H14" s="476">
        <v>36473926</v>
      </c>
      <c r="I14" s="471" t="s">
        <v>488</v>
      </c>
      <c r="J14" s="475"/>
      <c r="K14" s="471" t="s">
        <v>489</v>
      </c>
      <c r="L14" s="471"/>
    </row>
    <row r="15" spans="2:12" s="436" customFormat="1" ht="19.899999999999999" customHeight="1" thickBot="1">
      <c r="B15" s="464">
        <v>2</v>
      </c>
      <c r="C15" s="477" t="s">
        <v>495</v>
      </c>
      <c r="D15" s="478"/>
      <c r="E15" s="478"/>
      <c r="F15" s="478"/>
      <c r="G15" s="478"/>
      <c r="H15" s="478"/>
      <c r="I15" s="478"/>
      <c r="J15" s="478"/>
      <c r="K15" s="478"/>
      <c r="L15" s="479"/>
    </row>
    <row r="16" spans="2:12" s="436" customFormat="1" ht="33" customHeight="1" thickBot="1">
      <c r="B16" s="468" t="s">
        <v>485</v>
      </c>
      <c r="C16" s="469" t="s">
        <v>486</v>
      </c>
      <c r="D16" s="470"/>
      <c r="E16" s="471" t="s">
        <v>487</v>
      </c>
      <c r="F16" s="472">
        <v>43069</v>
      </c>
      <c r="G16" s="473"/>
      <c r="H16" s="474">
        <v>0</v>
      </c>
      <c r="I16" s="471" t="s">
        <v>488</v>
      </c>
      <c r="J16" s="475"/>
      <c r="K16" s="471" t="s">
        <v>489</v>
      </c>
      <c r="L16" s="471"/>
    </row>
    <row r="17" spans="2:12" s="436" customFormat="1" ht="30.75" customHeight="1" thickBot="1">
      <c r="B17" s="468" t="s">
        <v>490</v>
      </c>
      <c r="C17" s="469" t="s">
        <v>391</v>
      </c>
      <c r="D17" s="470"/>
      <c r="E17" s="471" t="s">
        <v>491</v>
      </c>
      <c r="F17" s="472">
        <v>43100</v>
      </c>
      <c r="G17" s="473"/>
      <c r="H17" s="474">
        <v>0</v>
      </c>
      <c r="I17" s="471" t="s">
        <v>488</v>
      </c>
      <c r="J17" s="475"/>
      <c r="K17" s="471" t="s">
        <v>489</v>
      </c>
      <c r="L17" s="471"/>
    </row>
    <row r="18" spans="2:12" s="436" customFormat="1" ht="30.75" customHeight="1" thickBot="1">
      <c r="B18" s="468" t="s">
        <v>492</v>
      </c>
      <c r="C18" s="469" t="s">
        <v>493</v>
      </c>
      <c r="D18" s="470"/>
      <c r="E18" s="471" t="s">
        <v>494</v>
      </c>
      <c r="F18" s="472">
        <v>43585</v>
      </c>
      <c r="G18" s="473"/>
      <c r="H18" s="476">
        <v>36473926</v>
      </c>
      <c r="I18" s="471" t="s">
        <v>488</v>
      </c>
      <c r="J18" s="475"/>
      <c r="K18" s="471" t="s">
        <v>489</v>
      </c>
      <c r="L18" s="471"/>
    </row>
    <row r="19" spans="2:12" s="436" customFormat="1" ht="28.5" customHeight="1" thickBot="1">
      <c r="B19" s="464">
        <v>3</v>
      </c>
      <c r="C19" s="477" t="s">
        <v>496</v>
      </c>
      <c r="D19" s="478"/>
      <c r="E19" s="478"/>
      <c r="F19" s="478"/>
      <c r="G19" s="478"/>
      <c r="H19" s="478"/>
      <c r="I19" s="478"/>
      <c r="J19" s="478"/>
      <c r="K19" s="478"/>
      <c r="L19" s="479"/>
    </row>
    <row r="20" spans="2:12" s="436" customFormat="1" ht="23.25" customHeight="1" thickBot="1">
      <c r="B20" s="468" t="s">
        <v>485</v>
      </c>
      <c r="C20" s="469" t="s">
        <v>486</v>
      </c>
      <c r="D20" s="470"/>
      <c r="E20" s="471" t="s">
        <v>497</v>
      </c>
      <c r="F20" s="480" t="s">
        <v>498</v>
      </c>
      <c r="G20" s="473"/>
      <c r="H20" s="480" t="s">
        <v>498</v>
      </c>
      <c r="I20" s="471" t="s">
        <v>488</v>
      </c>
      <c r="J20" s="475"/>
      <c r="K20" s="471" t="s">
        <v>499</v>
      </c>
      <c r="L20" s="471"/>
    </row>
    <row r="21" spans="2:12" s="436" customFormat="1" ht="23.25" customHeight="1" thickBot="1">
      <c r="B21" s="468" t="s">
        <v>490</v>
      </c>
      <c r="C21" s="469" t="s">
        <v>391</v>
      </c>
      <c r="D21" s="470"/>
      <c r="E21" s="471" t="s">
        <v>500</v>
      </c>
      <c r="F21" s="480" t="s">
        <v>498</v>
      </c>
      <c r="G21" s="473"/>
      <c r="H21" s="480" t="s">
        <v>498</v>
      </c>
      <c r="I21" s="471" t="s">
        <v>488</v>
      </c>
      <c r="J21" s="475"/>
      <c r="K21" s="471" t="s">
        <v>499</v>
      </c>
      <c r="L21" s="471"/>
    </row>
    <row r="22" spans="2:12" s="436" customFormat="1" ht="23.25" customHeight="1" thickBot="1">
      <c r="B22" s="468" t="s">
        <v>492</v>
      </c>
      <c r="C22" s="469" t="s">
        <v>493</v>
      </c>
      <c r="D22" s="470"/>
      <c r="E22" s="471" t="s">
        <v>494</v>
      </c>
      <c r="F22" s="480" t="s">
        <v>498</v>
      </c>
      <c r="G22" s="473"/>
      <c r="H22" s="480" t="s">
        <v>498</v>
      </c>
      <c r="I22" s="471" t="s">
        <v>488</v>
      </c>
      <c r="J22" s="475"/>
      <c r="K22" s="471" t="s">
        <v>499</v>
      </c>
      <c r="L22" s="471"/>
    </row>
    <row r="23" spans="2:12" s="436" customFormat="1" ht="28.5" customHeight="1" thickBot="1">
      <c r="B23" s="464">
        <v>4</v>
      </c>
      <c r="C23" s="477" t="s">
        <v>501</v>
      </c>
      <c r="D23" s="478"/>
      <c r="E23" s="478"/>
      <c r="F23" s="478"/>
      <c r="G23" s="478"/>
      <c r="H23" s="478"/>
      <c r="I23" s="478"/>
      <c r="J23" s="478"/>
      <c r="K23" s="478"/>
      <c r="L23" s="479"/>
    </row>
    <row r="24" spans="2:12" s="436" customFormat="1" ht="25.5" customHeight="1" thickBot="1">
      <c r="B24" s="481" t="s">
        <v>485</v>
      </c>
      <c r="C24" s="482" t="s">
        <v>502</v>
      </c>
      <c r="D24" s="483"/>
      <c r="E24" s="482"/>
      <c r="F24" s="480" t="s">
        <v>498</v>
      </c>
      <c r="G24" s="475"/>
      <c r="H24" s="480" t="s">
        <v>498</v>
      </c>
      <c r="I24" s="484"/>
      <c r="J24" s="475"/>
      <c r="K24" s="484"/>
      <c r="L24" s="484"/>
    </row>
    <row r="25" spans="2:12" s="436" customFormat="1" ht="21" customHeight="1" thickBot="1">
      <c r="B25" s="485"/>
      <c r="C25" s="486" t="s">
        <v>503</v>
      </c>
      <c r="D25" s="487"/>
      <c r="E25" s="471" t="s">
        <v>504</v>
      </c>
      <c r="F25" s="480" t="s">
        <v>498</v>
      </c>
      <c r="G25" s="473"/>
      <c r="H25" s="480" t="s">
        <v>498</v>
      </c>
      <c r="I25" s="471" t="s">
        <v>488</v>
      </c>
      <c r="J25" s="475"/>
      <c r="K25" s="471" t="s">
        <v>505</v>
      </c>
      <c r="L25" s="471"/>
    </row>
    <row r="26" spans="2:12" s="436" customFormat="1" ht="21" customHeight="1" thickBot="1">
      <c r="B26" s="485"/>
      <c r="C26" s="486" t="s">
        <v>506</v>
      </c>
      <c r="D26" s="487"/>
      <c r="E26" s="471" t="s">
        <v>507</v>
      </c>
      <c r="F26" s="480" t="s">
        <v>498</v>
      </c>
      <c r="G26" s="473"/>
      <c r="H26" s="480" t="s">
        <v>498</v>
      </c>
      <c r="I26" s="471" t="s">
        <v>488</v>
      </c>
      <c r="J26" s="475"/>
      <c r="K26" s="471" t="s">
        <v>505</v>
      </c>
      <c r="L26" s="471"/>
    </row>
    <row r="27" spans="2:12" s="436" customFormat="1" ht="48" customHeight="1" thickBot="1">
      <c r="B27" s="468" t="s">
        <v>490</v>
      </c>
      <c r="C27" s="469" t="s">
        <v>508</v>
      </c>
      <c r="D27" s="470"/>
      <c r="E27" s="471" t="s">
        <v>509</v>
      </c>
      <c r="F27" s="480" t="s">
        <v>498</v>
      </c>
      <c r="G27" s="473"/>
      <c r="H27" s="480" t="s">
        <v>498</v>
      </c>
      <c r="I27" s="471" t="s">
        <v>488</v>
      </c>
      <c r="J27" s="475"/>
      <c r="K27" s="471" t="s">
        <v>505</v>
      </c>
      <c r="L27" s="471"/>
    </row>
    <row r="28" spans="2:12" s="436" customFormat="1" ht="27" customHeight="1" thickBot="1">
      <c r="B28" s="468" t="s">
        <v>492</v>
      </c>
      <c r="C28" s="469" t="s">
        <v>510</v>
      </c>
      <c r="D28" s="470"/>
      <c r="E28" s="471" t="s">
        <v>511</v>
      </c>
      <c r="F28" s="480" t="s">
        <v>498</v>
      </c>
      <c r="G28" s="473"/>
      <c r="H28" s="480" t="s">
        <v>498</v>
      </c>
      <c r="I28" s="471" t="s">
        <v>488</v>
      </c>
      <c r="J28" s="475"/>
      <c r="K28" s="471" t="s">
        <v>505</v>
      </c>
      <c r="L28" s="471"/>
    </row>
    <row r="29" spans="2:12" s="436" customFormat="1" ht="47.25" customHeight="1" thickBot="1">
      <c r="B29" s="468" t="s">
        <v>512</v>
      </c>
      <c r="C29" s="469" t="s">
        <v>513</v>
      </c>
      <c r="D29" s="470"/>
      <c r="E29" s="471" t="s">
        <v>509</v>
      </c>
      <c r="F29" s="480" t="s">
        <v>498</v>
      </c>
      <c r="G29" s="473"/>
      <c r="H29" s="480" t="s">
        <v>498</v>
      </c>
      <c r="I29" s="471" t="s">
        <v>488</v>
      </c>
      <c r="J29" s="475"/>
      <c r="K29" s="471" t="s">
        <v>505</v>
      </c>
      <c r="L29" s="471"/>
    </row>
    <row r="30" spans="2:12" s="436" customFormat="1" ht="11.25" customHeight="1" thickBot="1">
      <c r="B30" s="488"/>
      <c r="C30" s="489"/>
      <c r="D30" s="490"/>
      <c r="E30" s="491"/>
      <c r="F30" s="491"/>
      <c r="G30" s="491"/>
      <c r="H30" s="491"/>
      <c r="I30" s="491"/>
      <c r="J30" s="492"/>
      <c r="K30" s="491"/>
      <c r="L30" s="491"/>
    </row>
    <row r="31" spans="2:12" s="436" customFormat="1" ht="25.5" customHeight="1" thickBot="1">
      <c r="B31" s="464">
        <v>5</v>
      </c>
      <c r="C31" s="465" t="s">
        <v>514</v>
      </c>
      <c r="D31" s="466"/>
      <c r="E31" s="466"/>
      <c r="F31" s="466"/>
      <c r="G31" s="466"/>
      <c r="H31" s="466"/>
      <c r="I31" s="466"/>
      <c r="J31" s="466"/>
      <c r="K31" s="466"/>
      <c r="L31" s="467"/>
    </row>
    <row r="32" spans="2:12" s="436" customFormat="1" ht="28.5" customHeight="1" thickBot="1">
      <c r="B32" s="485" t="s">
        <v>515</v>
      </c>
      <c r="C32" s="468" t="s">
        <v>516</v>
      </c>
      <c r="D32" s="493"/>
      <c r="E32" s="469" t="s">
        <v>517</v>
      </c>
      <c r="F32" s="472">
        <v>43100</v>
      </c>
      <c r="G32" s="473"/>
      <c r="H32" s="494">
        <v>93068093</v>
      </c>
      <c r="I32" s="471" t="s">
        <v>488</v>
      </c>
      <c r="J32" s="473"/>
      <c r="K32" s="471" t="s">
        <v>518</v>
      </c>
      <c r="L32" s="471"/>
    </row>
    <row r="33" spans="2:12" s="436" customFormat="1" ht="28.5" customHeight="1" thickBot="1">
      <c r="B33" s="485" t="s">
        <v>519</v>
      </c>
      <c r="C33" s="468" t="s">
        <v>493</v>
      </c>
      <c r="D33" s="493"/>
      <c r="E33" s="469" t="s">
        <v>517</v>
      </c>
      <c r="F33" s="472">
        <v>43585</v>
      </c>
      <c r="G33" s="473"/>
      <c r="H33" s="494">
        <v>71886430</v>
      </c>
      <c r="I33" s="471" t="s">
        <v>488</v>
      </c>
      <c r="J33" s="473"/>
      <c r="K33" s="471" t="s">
        <v>520</v>
      </c>
      <c r="L33" s="471"/>
    </row>
    <row r="34" spans="2:12" s="499" customFormat="1" ht="11.25" customHeight="1" thickBot="1">
      <c r="B34" s="495"/>
      <c r="C34" s="496"/>
      <c r="D34" s="496"/>
      <c r="E34" s="497"/>
      <c r="F34" s="498"/>
      <c r="G34" s="498"/>
      <c r="H34" s="498"/>
      <c r="I34" s="498"/>
      <c r="J34" s="498"/>
      <c r="K34" s="498"/>
      <c r="L34" s="498"/>
    </row>
    <row r="35" spans="2:12" s="436" customFormat="1" ht="19.899999999999999" customHeight="1" thickBot="1">
      <c r="B35" s="464">
        <v>6</v>
      </c>
      <c r="C35" s="465" t="s">
        <v>521</v>
      </c>
      <c r="D35" s="466"/>
      <c r="E35" s="466"/>
      <c r="F35" s="466"/>
      <c r="G35" s="466"/>
      <c r="H35" s="466"/>
      <c r="I35" s="466"/>
      <c r="J35" s="466"/>
      <c r="K35" s="466"/>
      <c r="L35" s="467"/>
    </row>
    <row r="36" spans="2:12" s="436" customFormat="1" ht="30.75" customHeight="1" thickBot="1">
      <c r="B36" s="485" t="s">
        <v>515</v>
      </c>
      <c r="C36" s="468" t="s">
        <v>516</v>
      </c>
      <c r="D36" s="468"/>
      <c r="E36" s="469" t="s">
        <v>522</v>
      </c>
      <c r="F36" s="480" t="s">
        <v>498</v>
      </c>
      <c r="G36" s="473"/>
      <c r="H36" s="480" t="s">
        <v>498</v>
      </c>
      <c r="I36" s="471" t="s">
        <v>488</v>
      </c>
      <c r="J36" s="471"/>
      <c r="K36" s="471" t="s">
        <v>523</v>
      </c>
      <c r="L36" s="471"/>
    </row>
    <row r="37" spans="2:12" s="436" customFormat="1" ht="19.899999999999999" customHeight="1" thickBot="1">
      <c r="B37" s="464">
        <v>7</v>
      </c>
      <c r="C37" s="477" t="s">
        <v>524</v>
      </c>
      <c r="D37" s="478"/>
      <c r="E37" s="478"/>
      <c r="F37" s="478"/>
      <c r="G37" s="478"/>
      <c r="H37" s="478"/>
      <c r="I37" s="478"/>
      <c r="J37" s="478"/>
      <c r="K37" s="478"/>
      <c r="L37" s="479"/>
    </row>
    <row r="38" spans="2:12" s="436" customFormat="1" ht="30.75" customHeight="1" thickBot="1">
      <c r="B38" s="468" t="s">
        <v>515</v>
      </c>
      <c r="C38" s="469" t="s">
        <v>486</v>
      </c>
      <c r="D38" s="470"/>
      <c r="E38" s="471" t="s">
        <v>525</v>
      </c>
      <c r="F38" s="480" t="s">
        <v>498</v>
      </c>
      <c r="G38" s="473"/>
      <c r="H38" s="480" t="s">
        <v>498</v>
      </c>
      <c r="I38" s="471" t="s">
        <v>488</v>
      </c>
      <c r="J38" s="473"/>
      <c r="K38" s="471" t="s">
        <v>526</v>
      </c>
      <c r="L38" s="471"/>
    </row>
    <row r="39" spans="2:12" s="436" customFormat="1" ht="30.75" customHeight="1" thickBot="1">
      <c r="B39" s="468" t="s">
        <v>519</v>
      </c>
      <c r="C39" s="469" t="s">
        <v>391</v>
      </c>
      <c r="D39" s="470"/>
      <c r="E39" s="471" t="s">
        <v>504</v>
      </c>
      <c r="F39" s="480" t="s">
        <v>498</v>
      </c>
      <c r="G39" s="473"/>
      <c r="H39" s="480" t="s">
        <v>498</v>
      </c>
      <c r="I39" s="471" t="s">
        <v>488</v>
      </c>
      <c r="J39" s="473"/>
      <c r="K39" s="471" t="s">
        <v>526</v>
      </c>
      <c r="L39" s="471"/>
    </row>
    <row r="40" spans="2:12" s="436" customFormat="1" ht="30.75" customHeight="1" thickBot="1">
      <c r="B40" s="468" t="s">
        <v>492</v>
      </c>
      <c r="C40" s="469" t="s">
        <v>493</v>
      </c>
      <c r="D40" s="470"/>
      <c r="E40" s="471" t="s">
        <v>507</v>
      </c>
      <c r="F40" s="480" t="s">
        <v>498</v>
      </c>
      <c r="G40" s="473"/>
      <c r="H40" s="480" t="s">
        <v>498</v>
      </c>
      <c r="I40" s="471" t="s">
        <v>488</v>
      </c>
      <c r="J40" s="473"/>
      <c r="K40" s="471" t="s">
        <v>526</v>
      </c>
      <c r="L40" s="471"/>
    </row>
    <row r="41" spans="2:12" s="436" customFormat="1" ht="11.25" customHeight="1" thickBot="1">
      <c r="B41" s="488"/>
      <c r="C41" s="489"/>
      <c r="D41" s="490"/>
      <c r="E41" s="500"/>
      <c r="F41" s="500"/>
      <c r="G41" s="491"/>
      <c r="H41" s="501"/>
      <c r="I41" s="500"/>
      <c r="J41" s="491"/>
      <c r="K41" s="500"/>
      <c r="L41" s="500"/>
    </row>
    <row r="42" spans="2:12" s="436" customFormat="1" ht="19.899999999999999" customHeight="1" thickBot="1">
      <c r="B42" s="461" t="s">
        <v>527</v>
      </c>
      <c r="C42" s="462"/>
      <c r="D42" s="462"/>
      <c r="E42" s="462"/>
      <c r="F42" s="462"/>
      <c r="G42" s="462"/>
      <c r="H42" s="462"/>
      <c r="I42" s="462"/>
      <c r="J42" s="462"/>
      <c r="K42" s="462"/>
      <c r="L42" s="463"/>
    </row>
    <row r="43" spans="2:12" s="436" customFormat="1" ht="23.45" customHeight="1" thickBot="1">
      <c r="B43" s="464">
        <v>1</v>
      </c>
      <c r="C43" s="465" t="s">
        <v>487</v>
      </c>
      <c r="D43" s="466"/>
      <c r="E43" s="466"/>
      <c r="F43" s="466"/>
      <c r="G43" s="466"/>
      <c r="H43" s="466"/>
      <c r="I43" s="466"/>
      <c r="J43" s="466"/>
      <c r="K43" s="466"/>
      <c r="L43" s="467"/>
    </row>
    <row r="44" spans="2:12" s="436" customFormat="1" ht="84" customHeight="1" thickBot="1">
      <c r="B44" s="502" t="s">
        <v>485</v>
      </c>
      <c r="C44" s="469" t="s">
        <v>528</v>
      </c>
      <c r="D44" s="470"/>
      <c r="E44" s="471" t="s">
        <v>487</v>
      </c>
      <c r="F44" s="503">
        <v>43069</v>
      </c>
      <c r="G44" s="473"/>
      <c r="H44" s="480">
        <v>433.33</v>
      </c>
      <c r="I44" s="504" t="s">
        <v>529</v>
      </c>
      <c r="J44" s="475"/>
      <c r="K44" s="471" t="s">
        <v>530</v>
      </c>
      <c r="L44" s="505" t="s">
        <v>531</v>
      </c>
    </row>
    <row r="45" spans="2:12" s="436" customFormat="1" ht="39" customHeight="1" thickBot="1">
      <c r="B45" s="502" t="s">
        <v>490</v>
      </c>
      <c r="C45" s="469" t="s">
        <v>532</v>
      </c>
      <c r="D45" s="470"/>
      <c r="E45" s="471" t="s">
        <v>533</v>
      </c>
      <c r="F45" s="480" t="s">
        <v>498</v>
      </c>
      <c r="G45" s="473"/>
      <c r="H45" s="480" t="s">
        <v>498</v>
      </c>
      <c r="I45" s="504"/>
      <c r="J45" s="475"/>
      <c r="K45" s="471" t="s">
        <v>530</v>
      </c>
      <c r="L45" s="471"/>
    </row>
    <row r="46" spans="2:12" s="436" customFormat="1" ht="39" customHeight="1" thickBot="1">
      <c r="B46" s="502" t="s">
        <v>492</v>
      </c>
      <c r="C46" s="469" t="s">
        <v>534</v>
      </c>
      <c r="D46" s="470"/>
      <c r="E46" s="471" t="s">
        <v>487</v>
      </c>
      <c r="F46" s="480" t="s">
        <v>498</v>
      </c>
      <c r="G46" s="473"/>
      <c r="H46" s="480" t="s">
        <v>498</v>
      </c>
      <c r="I46" s="504"/>
      <c r="J46" s="475"/>
      <c r="K46" s="471" t="s">
        <v>530</v>
      </c>
      <c r="L46" s="471"/>
    </row>
    <row r="47" spans="2:12" s="436" customFormat="1" ht="39" customHeight="1" thickBot="1">
      <c r="B47" s="502" t="s">
        <v>512</v>
      </c>
      <c r="C47" s="469" t="s">
        <v>535</v>
      </c>
      <c r="D47" s="470"/>
      <c r="E47" s="471" t="s">
        <v>536</v>
      </c>
      <c r="F47" s="480" t="s">
        <v>498</v>
      </c>
      <c r="G47" s="473"/>
      <c r="H47" s="480" t="s">
        <v>498</v>
      </c>
      <c r="I47" s="504"/>
      <c r="J47" s="475"/>
      <c r="K47" s="471" t="s">
        <v>530</v>
      </c>
      <c r="L47" s="471"/>
    </row>
    <row r="48" spans="2:12" s="436" customFormat="1" ht="39" customHeight="1" thickBot="1">
      <c r="B48" s="502" t="s">
        <v>537</v>
      </c>
      <c r="C48" s="469" t="s">
        <v>538</v>
      </c>
      <c r="D48" s="470"/>
      <c r="E48" s="471" t="s">
        <v>539</v>
      </c>
      <c r="F48" s="480" t="s">
        <v>498</v>
      </c>
      <c r="G48" s="473"/>
      <c r="H48" s="480" t="s">
        <v>498</v>
      </c>
      <c r="I48" s="504"/>
      <c r="J48" s="475"/>
      <c r="K48" s="471" t="s">
        <v>530</v>
      </c>
      <c r="L48" s="471"/>
    </row>
    <row r="49" spans="2:12" s="436" customFormat="1" ht="23.45" customHeight="1" thickBot="1">
      <c r="B49" s="464">
        <v>2</v>
      </c>
      <c r="C49" s="465" t="s">
        <v>540</v>
      </c>
      <c r="D49" s="478"/>
      <c r="E49" s="466"/>
      <c r="F49" s="466"/>
      <c r="G49" s="478"/>
      <c r="H49" s="466"/>
      <c r="I49" s="466"/>
      <c r="J49" s="478"/>
      <c r="K49" s="466"/>
      <c r="L49" s="467"/>
    </row>
    <row r="50" spans="2:12" s="436" customFormat="1" ht="39" customHeight="1" thickBot="1">
      <c r="B50" s="502" t="s">
        <v>485</v>
      </c>
      <c r="C50" s="469" t="s">
        <v>541</v>
      </c>
      <c r="D50" s="470"/>
      <c r="E50" s="471" t="s">
        <v>542</v>
      </c>
      <c r="F50" s="480" t="s">
        <v>498</v>
      </c>
      <c r="G50" s="473"/>
      <c r="H50" s="480" t="s">
        <v>498</v>
      </c>
      <c r="I50" s="504"/>
      <c r="J50" s="475"/>
      <c r="K50" s="471" t="s">
        <v>489</v>
      </c>
      <c r="L50" s="471"/>
    </row>
    <row r="51" spans="2:12" s="436" customFormat="1" ht="39" customHeight="1" thickBot="1">
      <c r="B51" s="502" t="s">
        <v>490</v>
      </c>
      <c r="C51" s="469" t="s">
        <v>543</v>
      </c>
      <c r="D51" s="470"/>
      <c r="E51" s="471" t="s">
        <v>542</v>
      </c>
      <c r="F51" s="480" t="s">
        <v>498</v>
      </c>
      <c r="G51" s="473"/>
      <c r="H51" s="480" t="s">
        <v>498</v>
      </c>
      <c r="I51" s="504"/>
      <c r="J51" s="475"/>
      <c r="K51" s="471" t="s">
        <v>489</v>
      </c>
      <c r="L51" s="471"/>
    </row>
    <row r="52" spans="2:12" s="436" customFormat="1" ht="53.25" customHeight="1" thickBot="1">
      <c r="B52" s="502" t="s">
        <v>492</v>
      </c>
      <c r="C52" s="469" t="s">
        <v>544</v>
      </c>
      <c r="D52" s="470"/>
      <c r="E52" s="471" t="s">
        <v>542</v>
      </c>
      <c r="F52" s="480" t="s">
        <v>498</v>
      </c>
      <c r="G52" s="473"/>
      <c r="H52" s="480" t="s">
        <v>498</v>
      </c>
      <c r="I52" s="504"/>
      <c r="J52" s="475"/>
      <c r="K52" s="471" t="s">
        <v>489</v>
      </c>
      <c r="L52" s="471"/>
    </row>
    <row r="53" spans="2:12" s="436" customFormat="1" ht="45" customHeight="1" thickBot="1">
      <c r="B53" s="502" t="s">
        <v>512</v>
      </c>
      <c r="C53" s="469" t="s">
        <v>545</v>
      </c>
      <c r="D53" s="470"/>
      <c r="E53" s="471" t="s">
        <v>546</v>
      </c>
      <c r="F53" s="471" t="s">
        <v>498</v>
      </c>
      <c r="G53" s="473"/>
      <c r="H53" s="471" t="s">
        <v>498</v>
      </c>
      <c r="I53" s="504"/>
      <c r="J53" s="475"/>
      <c r="K53" s="471" t="s">
        <v>489</v>
      </c>
      <c r="L53" s="471"/>
    </row>
    <row r="54" spans="2:12" s="436" customFormat="1" ht="19.899999999999999" customHeight="1" thickBot="1">
      <c r="B54" s="464">
        <v>3</v>
      </c>
      <c r="C54" s="506" t="s">
        <v>5</v>
      </c>
      <c r="D54" s="466"/>
      <c r="E54" s="507"/>
      <c r="F54" s="507"/>
      <c r="G54" s="466"/>
      <c r="H54" s="507"/>
      <c r="I54" s="507"/>
      <c r="J54" s="466"/>
      <c r="K54" s="507"/>
      <c r="L54" s="508"/>
    </row>
    <row r="55" spans="2:12" s="436" customFormat="1" ht="33" customHeight="1" thickBot="1">
      <c r="B55" s="502" t="s">
        <v>515</v>
      </c>
      <c r="C55" s="469" t="s">
        <v>547</v>
      </c>
      <c r="D55" s="470"/>
      <c r="E55" s="471" t="s">
        <v>548</v>
      </c>
      <c r="F55" s="480" t="s">
        <v>498</v>
      </c>
      <c r="G55" s="473"/>
      <c r="H55" s="480" t="s">
        <v>498</v>
      </c>
      <c r="I55" s="504"/>
      <c r="J55" s="475"/>
      <c r="K55" s="471" t="s">
        <v>518</v>
      </c>
      <c r="L55" s="471"/>
    </row>
    <row r="56" spans="2:12" s="436" customFormat="1" ht="36.75" customHeight="1" thickBot="1">
      <c r="B56" s="502" t="s">
        <v>519</v>
      </c>
      <c r="C56" s="469" t="s">
        <v>549</v>
      </c>
      <c r="D56" s="470"/>
      <c r="E56" s="471" t="s">
        <v>548</v>
      </c>
      <c r="F56" s="471" t="s">
        <v>498</v>
      </c>
      <c r="G56" s="473"/>
      <c r="H56" s="471" t="s">
        <v>498</v>
      </c>
      <c r="I56" s="504"/>
      <c r="J56" s="475"/>
      <c r="K56" s="471" t="s">
        <v>518</v>
      </c>
      <c r="L56" s="471"/>
    </row>
    <row r="57" spans="2:12" s="512" customFormat="1" ht="11.25" customHeight="1" thickBot="1">
      <c r="B57" s="509"/>
      <c r="C57" s="510"/>
      <c r="D57" s="510"/>
      <c r="E57" s="511"/>
      <c r="F57" s="511"/>
      <c r="G57" s="511"/>
      <c r="H57" s="511"/>
      <c r="I57" s="511"/>
      <c r="J57" s="511"/>
      <c r="K57" s="511"/>
      <c r="L57" s="511"/>
    </row>
    <row r="58" spans="2:12" s="436" customFormat="1" ht="19.899999999999999" customHeight="1" thickBot="1">
      <c r="B58" s="458" t="s">
        <v>550</v>
      </c>
      <c r="C58" s="459"/>
      <c r="D58" s="459"/>
      <c r="E58" s="459"/>
      <c r="F58" s="459"/>
      <c r="G58" s="459"/>
      <c r="H58" s="459"/>
      <c r="I58" s="459"/>
      <c r="J58" s="459"/>
      <c r="K58" s="459"/>
      <c r="L58" s="460"/>
    </row>
    <row r="59" spans="2:12" s="436" customFormat="1" ht="19.899999999999999" customHeight="1" thickBot="1">
      <c r="B59" s="461" t="s">
        <v>483</v>
      </c>
      <c r="C59" s="462"/>
      <c r="D59" s="462"/>
      <c r="E59" s="462"/>
      <c r="F59" s="462"/>
      <c r="G59" s="462"/>
      <c r="H59" s="462"/>
      <c r="I59" s="462"/>
      <c r="J59" s="462"/>
      <c r="K59" s="462"/>
      <c r="L59" s="463"/>
    </row>
    <row r="60" spans="2:12" s="436" customFormat="1" ht="19.899999999999999" customHeight="1" thickBot="1">
      <c r="B60" s="464">
        <v>1</v>
      </c>
      <c r="C60" s="506" t="s">
        <v>551</v>
      </c>
      <c r="D60" s="466"/>
      <c r="E60" s="507"/>
      <c r="F60" s="507"/>
      <c r="G60" s="466"/>
      <c r="H60" s="507"/>
      <c r="I60" s="507"/>
      <c r="J60" s="466"/>
      <c r="K60" s="507"/>
      <c r="L60" s="508"/>
    </row>
    <row r="61" spans="2:12" s="514" customFormat="1" ht="31.5" customHeight="1" thickBot="1">
      <c r="B61" s="468" t="s">
        <v>485</v>
      </c>
      <c r="C61" s="469" t="s">
        <v>552</v>
      </c>
      <c r="D61" s="470"/>
      <c r="E61" s="471" t="s">
        <v>553</v>
      </c>
      <c r="F61" s="472">
        <v>43585</v>
      </c>
      <c r="G61" s="473"/>
      <c r="H61" s="513">
        <v>434763252</v>
      </c>
      <c r="I61" s="471" t="s">
        <v>488</v>
      </c>
      <c r="J61" s="475"/>
      <c r="K61" s="471" t="s">
        <v>554</v>
      </c>
      <c r="L61" s="471"/>
    </row>
    <row r="62" spans="2:12" s="514" customFormat="1" ht="41.25" customHeight="1" thickBot="1">
      <c r="B62" s="468" t="s">
        <v>490</v>
      </c>
      <c r="C62" s="469" t="s">
        <v>555</v>
      </c>
      <c r="D62" s="470"/>
      <c r="E62" s="471" t="s">
        <v>556</v>
      </c>
      <c r="F62" s="480" t="s">
        <v>498</v>
      </c>
      <c r="G62" s="473"/>
      <c r="H62" s="480" t="s">
        <v>498</v>
      </c>
      <c r="I62" s="471" t="s">
        <v>488</v>
      </c>
      <c r="J62" s="475"/>
      <c r="K62" s="471" t="s">
        <v>554</v>
      </c>
      <c r="L62" s="471"/>
    </row>
    <row r="63" spans="2:12" s="514" customFormat="1" ht="41.25" customHeight="1" thickBot="1">
      <c r="B63" s="468" t="s">
        <v>492</v>
      </c>
      <c r="C63" s="469" t="s">
        <v>557</v>
      </c>
      <c r="D63" s="470"/>
      <c r="E63" s="471" t="s">
        <v>556</v>
      </c>
      <c r="F63" s="480" t="s">
        <v>498</v>
      </c>
      <c r="G63" s="473"/>
      <c r="H63" s="480" t="s">
        <v>498</v>
      </c>
      <c r="I63" s="471" t="s">
        <v>488</v>
      </c>
      <c r="J63" s="475"/>
      <c r="K63" s="471" t="s">
        <v>554</v>
      </c>
      <c r="L63" s="471"/>
    </row>
    <row r="64" spans="2:12" s="514" customFormat="1" ht="41.25" customHeight="1" thickBot="1">
      <c r="B64" s="468" t="s">
        <v>512</v>
      </c>
      <c r="C64" s="469" t="s">
        <v>558</v>
      </c>
      <c r="D64" s="470"/>
      <c r="E64" s="471" t="s">
        <v>556</v>
      </c>
      <c r="F64" s="480" t="s">
        <v>498</v>
      </c>
      <c r="G64" s="473"/>
      <c r="H64" s="480" t="s">
        <v>498</v>
      </c>
      <c r="I64" s="471" t="s">
        <v>488</v>
      </c>
      <c r="J64" s="475"/>
      <c r="K64" s="471" t="s">
        <v>554</v>
      </c>
      <c r="L64" s="471"/>
    </row>
    <row r="65" spans="2:12" s="514" customFormat="1" ht="41.25" customHeight="1" thickBot="1">
      <c r="B65" s="468" t="s">
        <v>537</v>
      </c>
      <c r="C65" s="469" t="s">
        <v>559</v>
      </c>
      <c r="D65" s="470"/>
      <c r="E65" s="471"/>
      <c r="F65" s="480" t="s">
        <v>498</v>
      </c>
      <c r="G65" s="473"/>
      <c r="H65" s="480" t="s">
        <v>498</v>
      </c>
      <c r="I65" s="471" t="s">
        <v>488</v>
      </c>
      <c r="J65" s="475"/>
      <c r="K65" s="471" t="s">
        <v>560</v>
      </c>
      <c r="L65" s="471"/>
    </row>
    <row r="66" spans="2:12" s="436" customFormat="1" ht="19.899999999999999" customHeight="1" thickBot="1">
      <c r="B66" s="461" t="s">
        <v>527</v>
      </c>
      <c r="C66" s="462"/>
      <c r="D66" s="515"/>
      <c r="E66" s="462"/>
      <c r="F66" s="462"/>
      <c r="G66" s="515"/>
      <c r="H66" s="462"/>
      <c r="I66" s="462"/>
      <c r="J66" s="515"/>
      <c r="K66" s="462"/>
      <c r="L66" s="463"/>
    </row>
    <row r="67" spans="2:12" s="436" customFormat="1" ht="47.25" customHeight="1" thickBot="1">
      <c r="B67" s="485">
        <v>1</v>
      </c>
      <c r="C67" s="516" t="s">
        <v>561</v>
      </c>
      <c r="D67" s="517"/>
      <c r="E67" s="471" t="s">
        <v>562</v>
      </c>
      <c r="F67" s="480" t="s">
        <v>498</v>
      </c>
      <c r="G67" s="473"/>
      <c r="H67" s="480" t="s">
        <v>498</v>
      </c>
      <c r="I67" s="504"/>
      <c r="J67" s="475"/>
      <c r="K67" s="471" t="s">
        <v>563</v>
      </c>
      <c r="L67" s="471"/>
    </row>
    <row r="68" spans="2:12" s="436" customFormat="1" ht="47.25" customHeight="1" thickBot="1">
      <c r="B68" s="485">
        <v>2</v>
      </c>
      <c r="C68" s="516" t="s">
        <v>564</v>
      </c>
      <c r="D68" s="517"/>
      <c r="E68" s="471" t="s">
        <v>562</v>
      </c>
      <c r="F68" s="480" t="s">
        <v>498</v>
      </c>
      <c r="G68" s="473"/>
      <c r="H68" s="480" t="s">
        <v>498</v>
      </c>
      <c r="I68" s="504"/>
      <c r="J68" s="475"/>
      <c r="K68" s="471" t="s">
        <v>563</v>
      </c>
      <c r="L68" s="471"/>
    </row>
    <row r="69" spans="2:12" s="436" customFormat="1" ht="47.25" customHeight="1" thickBot="1">
      <c r="B69" s="485">
        <v>3</v>
      </c>
      <c r="C69" s="516" t="s">
        <v>565</v>
      </c>
      <c r="D69" s="517"/>
      <c r="E69" s="471" t="s">
        <v>562</v>
      </c>
      <c r="F69" s="480" t="s">
        <v>498</v>
      </c>
      <c r="G69" s="473"/>
      <c r="H69" s="480" t="s">
        <v>498</v>
      </c>
      <c r="I69" s="504"/>
      <c r="J69" s="475"/>
      <c r="K69" s="471" t="s">
        <v>566</v>
      </c>
      <c r="L69" s="471"/>
    </row>
    <row r="70" spans="2:12" s="436" customFormat="1" ht="11.25" customHeight="1" thickBot="1">
      <c r="B70" s="518"/>
      <c r="C70" s="519"/>
      <c r="D70" s="520"/>
      <c r="E70" s="511"/>
      <c r="F70" s="511"/>
      <c r="G70" s="511"/>
      <c r="H70" s="511"/>
      <c r="I70" s="511"/>
      <c r="J70" s="492"/>
      <c r="K70" s="511"/>
      <c r="L70" s="511"/>
    </row>
    <row r="71" spans="2:12" s="436" customFormat="1" ht="23.25" customHeight="1" thickBot="1">
      <c r="B71" s="458" t="s">
        <v>567</v>
      </c>
      <c r="C71" s="459"/>
      <c r="D71" s="459"/>
      <c r="E71" s="459"/>
      <c r="F71" s="459"/>
      <c r="G71" s="459"/>
      <c r="H71" s="459"/>
      <c r="I71" s="459"/>
      <c r="J71" s="459"/>
      <c r="K71" s="459"/>
      <c r="L71" s="460"/>
    </row>
    <row r="72" spans="2:12" s="436" customFormat="1" ht="23.25" customHeight="1" thickBot="1">
      <c r="B72" s="461" t="s">
        <v>483</v>
      </c>
      <c r="C72" s="462"/>
      <c r="D72" s="462"/>
      <c r="E72" s="462"/>
      <c r="F72" s="462"/>
      <c r="G72" s="462"/>
      <c r="H72" s="462"/>
      <c r="I72" s="462"/>
      <c r="J72" s="462"/>
      <c r="K72" s="462"/>
      <c r="L72" s="463"/>
    </row>
    <row r="73" spans="2:12" s="436" customFormat="1" ht="27.75" customHeight="1" thickBot="1">
      <c r="B73" s="464">
        <v>1</v>
      </c>
      <c r="C73" s="506" t="s">
        <v>568</v>
      </c>
      <c r="D73" s="507"/>
      <c r="E73" s="507"/>
      <c r="F73" s="507"/>
      <c r="G73" s="507"/>
      <c r="H73" s="507"/>
      <c r="I73" s="507"/>
      <c r="J73" s="507"/>
      <c r="K73" s="507"/>
      <c r="L73" s="508"/>
    </row>
    <row r="74" spans="2:12" s="436" customFormat="1" ht="30.75" customHeight="1" thickBot="1">
      <c r="B74" s="485" t="s">
        <v>485</v>
      </c>
      <c r="C74" s="521" t="s">
        <v>569</v>
      </c>
      <c r="D74" s="493"/>
      <c r="E74" s="522"/>
      <c r="F74" s="523" t="s">
        <v>498</v>
      </c>
      <c r="G74" s="473"/>
      <c r="H74" s="523" t="s">
        <v>498</v>
      </c>
      <c r="I74" s="524" t="s">
        <v>488</v>
      </c>
      <c r="J74" s="473"/>
      <c r="K74" s="524" t="s">
        <v>570</v>
      </c>
      <c r="L74" s="524"/>
    </row>
    <row r="75" spans="2:12" s="436" customFormat="1" ht="30.75" customHeight="1" thickBot="1">
      <c r="B75" s="485" t="s">
        <v>490</v>
      </c>
      <c r="C75" s="468" t="s">
        <v>571</v>
      </c>
      <c r="D75" s="493"/>
      <c r="E75" s="469"/>
      <c r="F75" s="480" t="s">
        <v>498</v>
      </c>
      <c r="G75" s="473"/>
      <c r="H75" s="480" t="s">
        <v>498</v>
      </c>
      <c r="I75" s="471" t="s">
        <v>488</v>
      </c>
      <c r="J75" s="473"/>
      <c r="K75" s="471" t="s">
        <v>570</v>
      </c>
      <c r="L75" s="471"/>
    </row>
    <row r="76" spans="2:12" s="436" customFormat="1" ht="10.5" customHeight="1"/>
    <row r="77" spans="2:12" s="433" customFormat="1" ht="20.25" customHeight="1"/>
  </sheetData>
  <mergeCells count="28">
    <mergeCell ref="B72:L72"/>
    <mergeCell ref="C73:L73"/>
    <mergeCell ref="C54:L54"/>
    <mergeCell ref="B58:L58"/>
    <mergeCell ref="B59:L59"/>
    <mergeCell ref="C60:L60"/>
    <mergeCell ref="B66:L66"/>
    <mergeCell ref="B71:L71"/>
    <mergeCell ref="C31:L31"/>
    <mergeCell ref="C35:L35"/>
    <mergeCell ref="C37:L37"/>
    <mergeCell ref="B42:L42"/>
    <mergeCell ref="C43:L43"/>
    <mergeCell ref="C49:L49"/>
    <mergeCell ref="B9:L9"/>
    <mergeCell ref="B10:L10"/>
    <mergeCell ref="C11:L11"/>
    <mergeCell ref="C15:L15"/>
    <mergeCell ref="C19:L19"/>
    <mergeCell ref="C23:L23"/>
    <mergeCell ref="B2:L2"/>
    <mergeCell ref="B3:L3"/>
    <mergeCell ref="B4:L4"/>
    <mergeCell ref="B5:C7"/>
    <mergeCell ref="E5:F5"/>
    <mergeCell ref="H5:I5"/>
    <mergeCell ref="K5:K7"/>
    <mergeCell ref="L5:L7"/>
  </mergeCells>
  <conditionalFormatting sqref="E77:F77 I77">
    <cfRule type="cellIs" dxfId="0" priority="1" operator="equal">
      <formula>0</formula>
    </cfRule>
  </conditionalFormatting>
  <printOptions horizontalCentered="1"/>
  <pageMargins left="0.27559055118110237" right="0.27559055118110237" top="0.27559055118110237" bottom="0.27559055118110237" header="0" footer="0"/>
  <pageSetup scale="68" orientation="landscape" r:id="rId1"/>
  <rowBreaks count="2" manualBreakCount="2">
    <brk id="34" max="12" man="1"/>
    <brk id="53" max="12" man="1"/>
  </rowBreaks>
  <drawing r:id="rId2"/>
</worksheet>
</file>

<file path=xl/worksheets/sheet2.xml><?xml version="1.0" encoding="utf-8"?>
<worksheet xmlns="http://schemas.openxmlformats.org/spreadsheetml/2006/main" xmlns:r="http://schemas.openxmlformats.org/officeDocument/2006/relationships">
  <dimension ref="A1:AR1125"/>
  <sheetViews>
    <sheetView showGridLines="0" zoomScale="160" zoomScaleNormal="160" zoomScaleSheetLayoutView="85" zoomScalePageLayoutView="115" workbookViewId="0">
      <selection activeCell="AI4" sqref="AI4"/>
    </sheetView>
  </sheetViews>
  <sheetFormatPr baseColWidth="10" defaultColWidth="11.42578125" defaultRowHeight="9"/>
  <cols>
    <col min="1" max="1" width="0.28515625" style="68" customWidth="1"/>
    <col min="2" max="30" width="0.85546875" style="68" customWidth="1"/>
    <col min="31" max="31" width="9.7109375" style="69" customWidth="1"/>
    <col min="32" max="32" width="0.42578125" style="69" customWidth="1"/>
    <col min="33" max="33" width="9.7109375" style="69" customWidth="1"/>
    <col min="34" max="34" width="0.42578125" style="69" customWidth="1"/>
    <col min="35" max="35" width="9.7109375" style="69" customWidth="1"/>
    <col min="36" max="36" width="0.28515625" style="70" customWidth="1"/>
    <col min="37" max="37" width="10.28515625" style="69" customWidth="1"/>
    <col min="38" max="38" width="0.42578125" style="69" customWidth="1"/>
    <col min="39" max="39" width="9.7109375" style="69" customWidth="1"/>
    <col min="40" max="40" width="0.28515625" style="70" customWidth="1"/>
    <col min="41" max="41" width="9.7109375" style="69" customWidth="1"/>
    <col min="42" max="42" width="0.42578125" style="69" customWidth="1"/>
    <col min="43" max="43" width="11.7109375" style="69" customWidth="1"/>
    <col min="44" max="44" width="0.28515625" style="70" customWidth="1"/>
    <col min="45" max="16384" width="11.42578125" style="70"/>
  </cols>
  <sheetData>
    <row r="1" spans="1:44" s="40" customFormat="1" ht="11.1" customHeight="1"/>
    <row r="2" spans="1:44" s="40" customFormat="1" ht="11.1" customHeight="1"/>
    <row r="3" spans="1:44" s="40" customFormat="1" ht="11.1" customHeight="1"/>
    <row r="4" spans="1:44" s="40" customFormat="1" ht="11.1" customHeight="1"/>
    <row r="5" spans="1:44" s="40" customFormat="1" ht="11.1" customHeight="1"/>
    <row r="6" spans="1:44" s="40" customFormat="1" ht="11.1" customHeight="1"/>
    <row r="7" spans="1:44" s="40" customFormat="1" ht="11.1" customHeight="1"/>
    <row r="8" spans="1:44" s="43" customFormat="1" ht="3.95" customHeight="1">
      <c r="AE8" s="41"/>
      <c r="AF8" s="41"/>
      <c r="AG8" s="42"/>
      <c r="AH8" s="41"/>
      <c r="AI8" s="42"/>
      <c r="AJ8" s="41"/>
      <c r="AK8" s="41"/>
      <c r="AL8" s="41"/>
      <c r="AM8" s="42"/>
      <c r="AN8" s="41"/>
      <c r="AO8" s="41"/>
      <c r="AP8" s="41"/>
      <c r="AQ8" s="42"/>
      <c r="AR8" s="41"/>
    </row>
    <row r="9" spans="1:44" s="53" customFormat="1" ht="11.1" customHeight="1">
      <c r="A9" s="82" t="s">
        <v>365</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row>
    <row r="10" spans="1:44" s="53" customFormat="1" ht="11.1" customHeight="1">
      <c r="A10" s="82" t="s">
        <v>355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5"/>
      <c r="AF10" s="85"/>
      <c r="AG10" s="85"/>
      <c r="AH10" s="85"/>
      <c r="AI10" s="85"/>
      <c r="AJ10" s="85"/>
      <c r="AK10" s="85"/>
      <c r="AL10" s="85"/>
      <c r="AM10" s="85"/>
      <c r="AN10" s="85"/>
      <c r="AO10" s="85"/>
      <c r="AP10" s="85"/>
      <c r="AQ10" s="85"/>
      <c r="AR10" s="85"/>
    </row>
    <row r="11" spans="1:44" s="53" customFormat="1" ht="11.1" customHeight="1">
      <c r="A11" s="100" t="s">
        <v>368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row>
    <row r="12" spans="1:44" s="54" customFormat="1" ht="11.1" customHeight="1">
      <c r="A12" s="83" t="s">
        <v>366</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row>
    <row r="13" spans="1:44" s="56" customFormat="1" ht="3.95" customHeight="1">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row>
    <row r="14" spans="1:44" s="57" customFormat="1" ht="9.9499999999999993" customHeight="1">
      <c r="A14" s="109"/>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1" t="s">
        <v>221</v>
      </c>
      <c r="AF14" s="111"/>
      <c r="AG14" s="111"/>
      <c r="AH14" s="111"/>
      <c r="AI14" s="111"/>
      <c r="AJ14" s="112"/>
      <c r="AK14" s="111" t="s">
        <v>222</v>
      </c>
      <c r="AL14" s="111"/>
      <c r="AM14" s="111"/>
      <c r="AN14" s="112"/>
      <c r="AO14" s="111" t="s">
        <v>223</v>
      </c>
      <c r="AP14" s="111"/>
      <c r="AQ14" s="111" t="s">
        <v>224</v>
      </c>
      <c r="AR14" s="112"/>
    </row>
    <row r="15" spans="1:44" s="57" customFormat="1" ht="9.9499999999999993" customHeight="1">
      <c r="A15" s="109" t="s">
        <v>225</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1" t="s">
        <v>161</v>
      </c>
      <c r="AF15" s="111"/>
      <c r="AG15" s="111" t="s">
        <v>226</v>
      </c>
      <c r="AH15" s="111"/>
      <c r="AI15" s="111" t="s">
        <v>227</v>
      </c>
      <c r="AJ15" s="112"/>
      <c r="AK15" s="111" t="s">
        <v>228</v>
      </c>
      <c r="AL15" s="111"/>
      <c r="AM15" s="111" t="s">
        <v>30</v>
      </c>
      <c r="AN15" s="112"/>
      <c r="AO15" s="111" t="s">
        <v>229</v>
      </c>
      <c r="AP15" s="111"/>
      <c r="AQ15" s="111" t="s">
        <v>230</v>
      </c>
      <c r="AR15" s="112"/>
    </row>
    <row r="16" spans="1:44" s="57" customFormat="1" ht="9.9499999999999993" customHeight="1">
      <c r="A16" s="109" t="s">
        <v>231</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1" t="s">
        <v>48</v>
      </c>
      <c r="AF16" s="111"/>
      <c r="AG16" s="111" t="s">
        <v>232</v>
      </c>
      <c r="AH16" s="111"/>
      <c r="AI16" s="111" t="s">
        <v>232</v>
      </c>
      <c r="AJ16" s="112"/>
      <c r="AK16" s="111" t="s">
        <v>233</v>
      </c>
      <c r="AL16" s="111"/>
      <c r="AM16" s="111" t="s">
        <v>232</v>
      </c>
      <c r="AN16" s="112"/>
      <c r="AO16" s="111" t="s">
        <v>48</v>
      </c>
      <c r="AP16" s="111"/>
      <c r="AQ16" s="111" t="s">
        <v>234</v>
      </c>
      <c r="AR16" s="112"/>
    </row>
    <row r="17" spans="1:44" s="57" customFormat="1" ht="9.9499999999999993" customHeight="1">
      <c r="A17" s="109"/>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1">
        <v>2017</v>
      </c>
      <c r="AF17" s="111"/>
      <c r="AG17" s="111"/>
      <c r="AH17" s="111"/>
      <c r="AI17" s="111"/>
      <c r="AJ17" s="112"/>
      <c r="AK17" s="111" t="s">
        <v>49</v>
      </c>
      <c r="AL17" s="111"/>
      <c r="AM17" s="111"/>
      <c r="AN17" s="112"/>
      <c r="AO17" s="111" t="s">
        <v>50</v>
      </c>
      <c r="AP17" s="111"/>
      <c r="AQ17" s="111" t="s">
        <v>235</v>
      </c>
      <c r="AR17" s="112"/>
    </row>
    <row r="18" spans="1:44" s="57" customFormat="1" ht="6"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113"/>
      <c r="AF18" s="113"/>
      <c r="AG18" s="113"/>
      <c r="AH18" s="113"/>
      <c r="AI18" s="113"/>
      <c r="AJ18" s="114"/>
      <c r="AK18" s="113"/>
      <c r="AL18" s="113"/>
      <c r="AM18" s="113"/>
      <c r="AN18" s="114"/>
      <c r="AO18" s="113"/>
      <c r="AP18" s="113"/>
      <c r="AQ18" s="113"/>
      <c r="AR18" s="114"/>
    </row>
    <row r="19" spans="1:44" s="23" customFormat="1" ht="6" customHeight="1">
      <c r="A19" s="24"/>
      <c r="B19" s="29" t="s">
        <v>236</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43"/>
      <c r="AF19" s="115"/>
      <c r="AG19" s="143"/>
      <c r="AH19" s="115"/>
      <c r="AI19" s="143"/>
      <c r="AJ19" s="116"/>
      <c r="AK19" s="143"/>
      <c r="AL19" s="115"/>
      <c r="AM19" s="37"/>
      <c r="AN19" s="116"/>
      <c r="AO19" s="143"/>
      <c r="AP19" s="115"/>
      <c r="AQ19" s="143"/>
      <c r="AR19" s="116"/>
    </row>
    <row r="20" spans="1:44" s="23" customFormat="1" ht="6" customHeight="1">
      <c r="A20" s="24"/>
      <c r="B20" s="29"/>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115"/>
      <c r="AF20" s="115"/>
      <c r="AG20" s="115"/>
      <c r="AH20" s="115"/>
      <c r="AI20" s="115"/>
      <c r="AJ20" s="116"/>
      <c r="AK20" s="115"/>
      <c r="AL20" s="115"/>
      <c r="AM20" s="36"/>
      <c r="AN20" s="116"/>
      <c r="AO20" s="115"/>
      <c r="AP20" s="115"/>
      <c r="AQ20" s="115"/>
      <c r="AR20" s="116"/>
    </row>
    <row r="21" spans="1:44" s="23" customFormat="1" ht="6" customHeight="1">
      <c r="A21" s="24"/>
      <c r="B21" s="29"/>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115"/>
      <c r="AF21" s="115"/>
      <c r="AG21" s="115"/>
      <c r="AH21" s="115"/>
      <c r="AI21" s="115"/>
      <c r="AJ21" s="116"/>
      <c r="AK21" s="115"/>
      <c r="AL21" s="115"/>
      <c r="AM21" s="36"/>
      <c r="AN21" s="116"/>
      <c r="AO21" s="115"/>
      <c r="AP21" s="115"/>
      <c r="AQ21" s="115"/>
      <c r="AR21" s="116"/>
    </row>
    <row r="22" spans="1:44" s="23" customFormat="1" ht="6" customHeight="1">
      <c r="A22" s="24"/>
      <c r="B22" s="29"/>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15"/>
      <c r="AF22" s="115"/>
      <c r="AG22" s="115"/>
      <c r="AH22" s="115"/>
      <c r="AI22" s="115"/>
      <c r="AJ22" s="116"/>
      <c r="AK22" s="115"/>
      <c r="AL22" s="115"/>
      <c r="AM22" s="36"/>
      <c r="AN22" s="116"/>
      <c r="AO22" s="115"/>
      <c r="AP22" s="115"/>
      <c r="AQ22" s="115"/>
      <c r="AR22" s="116"/>
    </row>
    <row r="23" spans="1:44" s="23" customFormat="1" ht="6"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36"/>
      <c r="AF23" s="36"/>
      <c r="AG23" s="36"/>
      <c r="AH23" s="36"/>
      <c r="AI23" s="36"/>
      <c r="AJ23" s="116"/>
      <c r="AK23" s="36"/>
      <c r="AL23" s="36"/>
      <c r="AM23" s="36"/>
      <c r="AN23" s="116"/>
      <c r="AO23" s="36"/>
      <c r="AP23" s="36"/>
      <c r="AQ23" s="36"/>
      <c r="AR23" s="116"/>
    </row>
    <row r="24" spans="1:44" s="23" customFormat="1" ht="6" customHeight="1">
      <c r="A24" s="24"/>
      <c r="B24" s="24"/>
      <c r="C24" s="29" t="s">
        <v>237</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166">
        <v>0</v>
      </c>
      <c r="AF24" s="36"/>
      <c r="AG24" s="37"/>
      <c r="AH24" s="36"/>
      <c r="AI24" s="37"/>
      <c r="AJ24" s="116"/>
      <c r="AK24" s="37"/>
      <c r="AL24" s="36"/>
      <c r="AM24" s="37"/>
      <c r="AN24" s="116"/>
      <c r="AO24" s="37"/>
      <c r="AP24" s="36"/>
      <c r="AQ24" s="37"/>
      <c r="AR24" s="116"/>
    </row>
    <row r="25" spans="1:44" s="23" customFormat="1" ht="6" customHeight="1">
      <c r="A25" s="24"/>
      <c r="B25" s="24"/>
      <c r="C25" s="29"/>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116"/>
      <c r="AF25" s="36"/>
      <c r="AG25" s="36"/>
      <c r="AH25" s="36"/>
      <c r="AI25" s="36"/>
      <c r="AJ25" s="116"/>
      <c r="AK25" s="36"/>
      <c r="AL25" s="36"/>
      <c r="AM25" s="36"/>
      <c r="AN25" s="116"/>
      <c r="AO25" s="36"/>
      <c r="AP25" s="36"/>
      <c r="AQ25" s="36"/>
      <c r="AR25" s="116"/>
    </row>
    <row r="26" spans="1:44" s="23" customFormat="1" ht="6" customHeight="1">
      <c r="A26" s="24"/>
      <c r="B26" s="24"/>
      <c r="C26" s="29"/>
      <c r="D26" s="139"/>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166">
        <v>0</v>
      </c>
      <c r="AF26" s="36"/>
      <c r="AG26" s="36"/>
      <c r="AH26" s="36"/>
      <c r="AI26" s="36"/>
      <c r="AJ26" s="116"/>
      <c r="AK26" s="36"/>
      <c r="AL26" s="36"/>
      <c r="AM26" s="36"/>
      <c r="AN26" s="116"/>
      <c r="AO26" s="36"/>
      <c r="AP26" s="36"/>
      <c r="AQ26" s="36"/>
      <c r="AR26" s="116"/>
    </row>
    <row r="27" spans="1:44" s="23" customFormat="1" ht="6" customHeight="1">
      <c r="A27" s="24"/>
      <c r="B27" s="24"/>
      <c r="C27" s="24"/>
      <c r="D27" s="139" t="s">
        <v>238</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37">
        <v>0</v>
      </c>
      <c r="AF27" s="36"/>
      <c r="AG27" s="37">
        <v>0</v>
      </c>
      <c r="AH27" s="36"/>
      <c r="AI27" s="37">
        <v>0</v>
      </c>
      <c r="AJ27" s="116"/>
      <c r="AK27" s="37">
        <v>0</v>
      </c>
      <c r="AL27" s="36"/>
      <c r="AM27" s="37">
        <v>0</v>
      </c>
      <c r="AN27" s="116"/>
      <c r="AO27" s="37">
        <v>0</v>
      </c>
      <c r="AP27" s="36"/>
      <c r="AQ27" s="37">
        <v>0</v>
      </c>
      <c r="AR27" s="116"/>
    </row>
    <row r="28" spans="1:44" s="23" customFormat="1" ht="6" customHeight="1">
      <c r="A28" s="24"/>
      <c r="B28" s="24"/>
      <c r="C28" s="24"/>
      <c r="D28" s="139"/>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166">
        <v>0</v>
      </c>
      <c r="AF28" s="36"/>
      <c r="AG28" s="166">
        <v>0</v>
      </c>
      <c r="AH28" s="36"/>
      <c r="AI28" s="36"/>
      <c r="AJ28" s="116"/>
      <c r="AK28" s="36"/>
      <c r="AL28" s="36"/>
      <c r="AM28" s="36"/>
      <c r="AN28" s="116"/>
      <c r="AO28" s="36"/>
      <c r="AP28" s="36"/>
      <c r="AQ28" s="36"/>
      <c r="AR28" s="116"/>
    </row>
    <row r="29" spans="1:44" s="23" customFormat="1" ht="6" customHeight="1">
      <c r="A29" s="24"/>
      <c r="B29" s="24"/>
      <c r="C29" s="24"/>
      <c r="D29" s="139" t="s">
        <v>71</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37">
        <v>0</v>
      </c>
      <c r="AF29" s="36"/>
      <c r="AG29" s="37">
        <v>0</v>
      </c>
      <c r="AH29" s="36"/>
      <c r="AI29" s="37">
        <v>0</v>
      </c>
      <c r="AJ29" s="116"/>
      <c r="AK29" s="37">
        <v>0</v>
      </c>
      <c r="AL29" s="36"/>
      <c r="AM29" s="37">
        <v>0</v>
      </c>
      <c r="AN29" s="116"/>
      <c r="AO29" s="37">
        <v>0</v>
      </c>
      <c r="AP29" s="36"/>
      <c r="AQ29" s="37">
        <v>0</v>
      </c>
      <c r="AR29" s="116"/>
    </row>
    <row r="30" spans="1:44" s="23" customFormat="1" ht="6" customHeight="1">
      <c r="A30" s="24"/>
      <c r="B30" s="24"/>
      <c r="C30" s="24"/>
      <c r="D30" s="139"/>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116"/>
      <c r="AF30" s="36"/>
      <c r="AG30" s="116"/>
      <c r="AH30" s="36"/>
      <c r="AI30" s="36"/>
      <c r="AJ30" s="116"/>
      <c r="AK30" s="36"/>
      <c r="AL30" s="36"/>
      <c r="AM30" s="36"/>
      <c r="AN30" s="116"/>
      <c r="AO30" s="36"/>
      <c r="AP30" s="36"/>
      <c r="AQ30" s="36"/>
      <c r="AR30" s="116"/>
    </row>
    <row r="31" spans="1:44" s="23" customFormat="1" ht="6" customHeight="1">
      <c r="A31" s="24"/>
      <c r="B31" s="24"/>
      <c r="C31" s="24"/>
      <c r="D31" s="139" t="s">
        <v>72</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37">
        <v>0</v>
      </c>
      <c r="AF31" s="36"/>
      <c r="AG31" s="37">
        <v>0</v>
      </c>
      <c r="AH31" s="36"/>
      <c r="AI31" s="37">
        <v>0</v>
      </c>
      <c r="AJ31" s="116"/>
      <c r="AK31" s="37">
        <v>0</v>
      </c>
      <c r="AL31" s="36"/>
      <c r="AM31" s="37">
        <v>0</v>
      </c>
      <c r="AN31" s="116"/>
      <c r="AO31" s="37">
        <v>0</v>
      </c>
      <c r="AP31" s="36"/>
      <c r="AQ31" s="37">
        <v>0</v>
      </c>
      <c r="AR31" s="116"/>
    </row>
    <row r="32" spans="1:44" s="23" customFormat="1" ht="6" customHeight="1">
      <c r="A32" s="24"/>
      <c r="B32" s="24"/>
      <c r="C32" s="24"/>
      <c r="D32" s="139"/>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116"/>
      <c r="AF32" s="36"/>
      <c r="AG32" s="116"/>
      <c r="AH32" s="36"/>
      <c r="AI32" s="36"/>
      <c r="AJ32" s="116"/>
      <c r="AK32" s="36"/>
      <c r="AL32" s="36"/>
      <c r="AM32" s="36"/>
      <c r="AN32" s="116"/>
      <c r="AO32" s="36"/>
      <c r="AP32" s="36"/>
      <c r="AQ32" s="36"/>
      <c r="AR32" s="116"/>
    </row>
    <row r="33" spans="1:44" s="23" customFormat="1" ht="6" customHeight="1">
      <c r="A33" s="24"/>
      <c r="B33" s="24"/>
      <c r="C33" s="24"/>
      <c r="D33" s="139"/>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116"/>
      <c r="AF33" s="36"/>
      <c r="AG33" s="116"/>
      <c r="AH33" s="36"/>
      <c r="AI33" s="36"/>
      <c r="AJ33" s="116"/>
      <c r="AK33" s="36"/>
      <c r="AL33" s="36"/>
      <c r="AM33" s="36"/>
      <c r="AN33" s="116"/>
      <c r="AO33" s="36"/>
      <c r="AP33" s="36"/>
      <c r="AQ33" s="36"/>
      <c r="AR33" s="116"/>
    </row>
    <row r="34" spans="1:44" s="23" customFormat="1" ht="6" customHeight="1">
      <c r="A34" s="24"/>
      <c r="B34" s="24"/>
      <c r="C34" s="29" t="s">
        <v>239</v>
      </c>
      <c r="D34" s="139"/>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166">
        <v>0</v>
      </c>
      <c r="AF34" s="36"/>
      <c r="AG34" s="166">
        <v>0</v>
      </c>
      <c r="AH34" s="36"/>
      <c r="AI34" s="37"/>
      <c r="AJ34" s="116"/>
      <c r="AK34" s="37"/>
      <c r="AL34" s="36"/>
      <c r="AM34" s="37"/>
      <c r="AN34" s="116"/>
      <c r="AO34" s="37"/>
      <c r="AP34" s="36"/>
      <c r="AQ34" s="37"/>
      <c r="AR34" s="116"/>
    </row>
    <row r="35" spans="1:44" s="23" customFormat="1" ht="6" customHeight="1">
      <c r="A35" s="24"/>
      <c r="B35" s="24"/>
      <c r="C35" s="29"/>
      <c r="D35" s="139"/>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116"/>
      <c r="AF35" s="36"/>
      <c r="AG35" s="116"/>
      <c r="AH35" s="36"/>
      <c r="AI35" s="36"/>
      <c r="AJ35" s="116"/>
      <c r="AK35" s="36"/>
      <c r="AL35" s="36"/>
      <c r="AM35" s="36"/>
      <c r="AN35" s="116"/>
      <c r="AO35" s="36"/>
      <c r="AP35" s="36"/>
      <c r="AQ35" s="36"/>
      <c r="AR35" s="116"/>
    </row>
    <row r="36" spans="1:44" s="23" customFormat="1" ht="6" customHeight="1">
      <c r="A36" s="24"/>
      <c r="B36" s="24"/>
      <c r="C36" s="29"/>
      <c r="D36" s="139"/>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166">
        <v>0</v>
      </c>
      <c r="AF36" s="36"/>
      <c r="AG36" s="166">
        <v>0</v>
      </c>
      <c r="AH36" s="36"/>
      <c r="AI36" s="36"/>
      <c r="AJ36" s="116"/>
      <c r="AK36" s="36"/>
      <c r="AL36" s="36"/>
      <c r="AM36" s="36"/>
      <c r="AN36" s="116"/>
      <c r="AO36" s="36"/>
      <c r="AP36" s="36"/>
      <c r="AQ36" s="36"/>
      <c r="AR36" s="116"/>
    </row>
    <row r="37" spans="1:44" s="23" customFormat="1" ht="6" customHeight="1">
      <c r="A37" s="24"/>
      <c r="B37" s="24"/>
      <c r="C37" s="24"/>
      <c r="D37" s="139" t="s">
        <v>238</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37">
        <v>0</v>
      </c>
      <c r="AF37" s="36"/>
      <c r="AG37" s="37">
        <v>0</v>
      </c>
      <c r="AH37" s="36"/>
      <c r="AI37" s="37">
        <v>0</v>
      </c>
      <c r="AJ37" s="116"/>
      <c r="AK37" s="37">
        <v>0</v>
      </c>
      <c r="AL37" s="36"/>
      <c r="AM37" s="37">
        <v>0</v>
      </c>
      <c r="AN37" s="116"/>
      <c r="AO37" s="37">
        <v>0</v>
      </c>
      <c r="AP37" s="36"/>
      <c r="AQ37" s="37">
        <v>0</v>
      </c>
      <c r="AR37" s="116"/>
    </row>
    <row r="38" spans="1:44" s="23" customFormat="1" ht="6" customHeight="1">
      <c r="A38" s="24"/>
      <c r="B38" s="24"/>
      <c r="C38" s="24"/>
      <c r="D38" s="139"/>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166">
        <v>0</v>
      </c>
      <c r="AF38" s="36"/>
      <c r="AG38" s="166">
        <v>0</v>
      </c>
      <c r="AH38" s="36"/>
      <c r="AI38" s="36"/>
      <c r="AJ38" s="116"/>
      <c r="AK38" s="36"/>
      <c r="AL38" s="36"/>
      <c r="AM38" s="36"/>
      <c r="AN38" s="116"/>
      <c r="AO38" s="36"/>
      <c r="AP38" s="36"/>
      <c r="AQ38" s="36"/>
      <c r="AR38" s="116"/>
    </row>
    <row r="39" spans="1:44" s="23" customFormat="1" ht="6" customHeight="1">
      <c r="A39" s="24"/>
      <c r="B39" s="24"/>
      <c r="C39" s="24"/>
      <c r="D39" s="139" t="s">
        <v>71</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37">
        <v>0</v>
      </c>
      <c r="AF39" s="36"/>
      <c r="AG39" s="37">
        <v>0</v>
      </c>
      <c r="AH39" s="36"/>
      <c r="AI39" s="37">
        <v>0</v>
      </c>
      <c r="AJ39" s="116"/>
      <c r="AK39" s="37">
        <v>0</v>
      </c>
      <c r="AL39" s="36"/>
      <c r="AM39" s="37">
        <v>0</v>
      </c>
      <c r="AN39" s="116"/>
      <c r="AO39" s="37">
        <v>0</v>
      </c>
      <c r="AP39" s="36"/>
      <c r="AQ39" s="37">
        <v>0</v>
      </c>
      <c r="AR39" s="116"/>
    </row>
    <row r="40" spans="1:44" s="23" customFormat="1" ht="6" customHeight="1">
      <c r="A40" s="24"/>
      <c r="B40" s="24"/>
      <c r="C40" s="24"/>
      <c r="D40" s="139"/>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16"/>
      <c r="AF40" s="36"/>
      <c r="AG40" s="116"/>
      <c r="AH40" s="36"/>
      <c r="AI40" s="36"/>
      <c r="AJ40" s="116"/>
      <c r="AK40" s="36"/>
      <c r="AL40" s="36"/>
      <c r="AM40" s="36"/>
      <c r="AN40" s="116"/>
      <c r="AO40" s="36"/>
      <c r="AP40" s="36"/>
      <c r="AQ40" s="36"/>
      <c r="AR40" s="116"/>
    </row>
    <row r="41" spans="1:44" s="23" customFormat="1" ht="6" customHeight="1">
      <c r="A41" s="24"/>
      <c r="B41" s="24"/>
      <c r="C41" s="24"/>
      <c r="D41" s="139" t="s">
        <v>72</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37">
        <v>0</v>
      </c>
      <c r="AF41" s="36"/>
      <c r="AG41" s="37">
        <v>0</v>
      </c>
      <c r="AH41" s="36"/>
      <c r="AI41" s="37">
        <v>0</v>
      </c>
      <c r="AJ41" s="116"/>
      <c r="AK41" s="37">
        <v>0</v>
      </c>
      <c r="AL41" s="36"/>
      <c r="AM41" s="37">
        <v>0</v>
      </c>
      <c r="AN41" s="116"/>
      <c r="AO41" s="37">
        <v>0</v>
      </c>
      <c r="AP41" s="36"/>
      <c r="AQ41" s="37">
        <v>0</v>
      </c>
      <c r="AR41" s="116"/>
    </row>
    <row r="42" spans="1:44" s="23" customFormat="1" ht="6" customHeight="1">
      <c r="A42" s="24"/>
      <c r="B42" s="24"/>
      <c r="C42" s="24"/>
      <c r="D42" s="139"/>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116"/>
      <c r="AF42" s="36"/>
      <c r="AG42" s="36"/>
      <c r="AH42" s="36"/>
      <c r="AI42" s="36"/>
      <c r="AJ42" s="116"/>
      <c r="AK42" s="36"/>
      <c r="AL42" s="36"/>
      <c r="AM42" s="36"/>
      <c r="AN42" s="116"/>
      <c r="AO42" s="36"/>
      <c r="AP42" s="36"/>
      <c r="AQ42" s="36"/>
      <c r="AR42" s="116"/>
    </row>
    <row r="43" spans="1:44" s="23" customFormat="1" ht="6" customHeight="1">
      <c r="A43" s="24"/>
      <c r="B43" s="24"/>
      <c r="C43" s="24"/>
      <c r="D43" s="139"/>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116"/>
      <c r="AF43" s="36"/>
      <c r="AG43" s="36"/>
      <c r="AH43" s="36"/>
      <c r="AI43" s="36"/>
      <c r="AJ43" s="116"/>
      <c r="AK43" s="36"/>
      <c r="AL43" s="36"/>
      <c r="AM43" s="36"/>
      <c r="AN43" s="116"/>
      <c r="AO43" s="36"/>
      <c r="AP43" s="36"/>
      <c r="AQ43" s="36"/>
      <c r="AR43" s="116"/>
    </row>
    <row r="44" spans="1:44" s="23" customFormat="1" ht="6" customHeight="1">
      <c r="A44" s="24"/>
      <c r="B44" s="29" t="s">
        <v>240</v>
      </c>
      <c r="C44" s="24"/>
      <c r="D44" s="139"/>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166">
        <v>25459206</v>
      </c>
      <c r="AF44" s="36"/>
      <c r="AG44" s="37">
        <v>0</v>
      </c>
      <c r="AH44" s="36"/>
      <c r="AI44" s="37">
        <v>0</v>
      </c>
      <c r="AJ44" s="116"/>
      <c r="AK44" s="37">
        <v>0</v>
      </c>
      <c r="AL44" s="36"/>
      <c r="AM44" s="37">
        <v>40540840</v>
      </c>
      <c r="AN44" s="116"/>
      <c r="AO44" s="37">
        <v>0</v>
      </c>
      <c r="AP44" s="36"/>
      <c r="AQ44" s="37">
        <v>0</v>
      </c>
      <c r="AR44" s="116"/>
    </row>
    <row r="45" spans="1:44" s="23" customFormat="1" ht="6" customHeight="1">
      <c r="A45" s="24"/>
      <c r="B45" s="29"/>
      <c r="C45" s="24"/>
      <c r="D45" s="139"/>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116"/>
      <c r="AF45" s="36"/>
      <c r="AG45" s="36"/>
      <c r="AH45" s="36"/>
      <c r="AI45" s="36"/>
      <c r="AJ45" s="116"/>
      <c r="AK45" s="36"/>
      <c r="AL45" s="36"/>
      <c r="AM45" s="36"/>
      <c r="AN45" s="116"/>
      <c r="AO45" s="36"/>
      <c r="AP45" s="36"/>
      <c r="AQ45" s="36"/>
      <c r="AR45" s="116"/>
    </row>
    <row r="46" spans="1:44" s="23" customFormat="1" ht="6" customHeight="1">
      <c r="A46" s="24"/>
      <c r="B46" s="24"/>
      <c r="C46" s="24"/>
      <c r="D46" s="139"/>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116"/>
      <c r="AF46" s="36"/>
      <c r="AG46" s="36"/>
      <c r="AH46" s="36"/>
      <c r="AI46" s="36"/>
      <c r="AJ46" s="116"/>
      <c r="AK46" s="36"/>
      <c r="AL46" s="36"/>
      <c r="AM46" s="36"/>
      <c r="AN46" s="116"/>
      <c r="AO46" s="36"/>
      <c r="AP46" s="36"/>
      <c r="AQ46" s="36"/>
      <c r="AR46" s="116"/>
    </row>
    <row r="47" spans="1:44" s="23" customFormat="1" ht="6" customHeight="1">
      <c r="A47" s="24"/>
      <c r="B47" s="117" t="s">
        <v>332</v>
      </c>
      <c r="C47" s="118"/>
      <c r="D47" s="140"/>
      <c r="E47" s="118"/>
      <c r="F47" s="118"/>
      <c r="G47" s="24"/>
      <c r="H47" s="24"/>
      <c r="I47" s="24"/>
      <c r="J47" s="24"/>
      <c r="K47" s="24"/>
      <c r="L47" s="24"/>
      <c r="M47" s="24"/>
      <c r="N47" s="24"/>
      <c r="O47" s="24"/>
      <c r="P47" s="24"/>
      <c r="Q47" s="24"/>
      <c r="R47" s="24"/>
      <c r="S47" s="24"/>
      <c r="T47" s="24"/>
      <c r="U47" s="24"/>
      <c r="V47" s="24"/>
      <c r="W47" s="24"/>
      <c r="X47" s="24"/>
      <c r="Y47" s="24"/>
      <c r="Z47" s="24"/>
      <c r="AA47" s="24"/>
      <c r="AB47" s="24"/>
      <c r="AC47" s="24"/>
      <c r="AD47" s="24"/>
      <c r="AE47" s="166">
        <f>AE44</f>
        <v>25459206</v>
      </c>
      <c r="AF47" s="36"/>
      <c r="AG47" s="37">
        <v>0</v>
      </c>
      <c r="AH47" s="36"/>
      <c r="AI47" s="37">
        <v>0</v>
      </c>
      <c r="AJ47" s="116"/>
      <c r="AK47" s="37">
        <v>0</v>
      </c>
      <c r="AL47" s="36"/>
      <c r="AM47" s="166">
        <f>AM44</f>
        <v>40540840</v>
      </c>
      <c r="AN47" s="116"/>
      <c r="AO47" s="37">
        <v>0</v>
      </c>
      <c r="AP47" s="36"/>
      <c r="AQ47" s="37">
        <v>0</v>
      </c>
      <c r="AR47" s="116"/>
    </row>
    <row r="48" spans="1:44" s="23" customFormat="1" ht="6" customHeight="1">
      <c r="A48" s="24"/>
      <c r="B48" s="117"/>
      <c r="C48" s="118"/>
      <c r="D48" s="140"/>
      <c r="E48" s="118"/>
      <c r="F48" s="118"/>
      <c r="G48" s="24"/>
      <c r="H48" s="24"/>
      <c r="I48" s="24"/>
      <c r="J48" s="24"/>
      <c r="K48" s="24"/>
      <c r="L48" s="24"/>
      <c r="M48" s="24"/>
      <c r="N48" s="24"/>
      <c r="O48" s="24"/>
      <c r="P48" s="24"/>
      <c r="Q48" s="24"/>
      <c r="R48" s="24"/>
      <c r="S48" s="24"/>
      <c r="T48" s="24"/>
      <c r="U48" s="24"/>
      <c r="V48" s="24"/>
      <c r="W48" s="24"/>
      <c r="X48" s="24"/>
      <c r="Y48" s="24"/>
      <c r="Z48" s="24"/>
      <c r="AA48" s="24"/>
      <c r="AB48" s="24"/>
      <c r="AC48" s="24"/>
      <c r="AD48" s="24"/>
      <c r="AE48" s="167"/>
      <c r="AF48" s="36"/>
      <c r="AG48" s="36"/>
      <c r="AH48" s="36"/>
      <c r="AI48" s="36"/>
      <c r="AJ48" s="116"/>
      <c r="AK48" s="36"/>
      <c r="AL48" s="36"/>
      <c r="AM48" s="36"/>
      <c r="AN48" s="116"/>
      <c r="AO48" s="36"/>
      <c r="AP48" s="36"/>
      <c r="AQ48" s="36"/>
      <c r="AR48" s="116"/>
    </row>
    <row r="49" spans="1:44" s="23" customFormat="1" ht="6" customHeight="1">
      <c r="A49" s="24"/>
      <c r="B49" s="24"/>
      <c r="C49" s="24"/>
      <c r="D49" s="139"/>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116"/>
      <c r="AF49" s="36"/>
      <c r="AG49" s="36"/>
      <c r="AH49" s="36"/>
      <c r="AI49" s="36"/>
      <c r="AJ49" s="116"/>
      <c r="AK49" s="36"/>
      <c r="AL49" s="36"/>
      <c r="AM49" s="36"/>
      <c r="AN49" s="116"/>
      <c r="AO49" s="36"/>
      <c r="AP49" s="36"/>
      <c r="AQ49" s="36"/>
      <c r="AR49" s="116"/>
    </row>
    <row r="50" spans="1:44" s="23" customFormat="1" ht="6" customHeight="1">
      <c r="A50" s="24"/>
      <c r="B50" s="29" t="s">
        <v>241</v>
      </c>
      <c r="C50" s="24"/>
      <c r="D50" s="139"/>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166">
        <v>0</v>
      </c>
      <c r="AF50" s="115"/>
      <c r="AG50" s="143"/>
      <c r="AH50" s="115"/>
      <c r="AI50" s="143"/>
      <c r="AJ50" s="116"/>
      <c r="AK50" s="143"/>
      <c r="AL50" s="36"/>
      <c r="AM50" s="37"/>
      <c r="AN50" s="116"/>
      <c r="AO50" s="143"/>
      <c r="AP50" s="36"/>
      <c r="AQ50" s="143"/>
      <c r="AR50" s="116"/>
    </row>
    <row r="51" spans="1:44" s="23" customFormat="1" ht="6" customHeight="1">
      <c r="A51" s="24"/>
      <c r="B51" s="29"/>
      <c r="C51" s="24"/>
      <c r="D51" s="139"/>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116"/>
      <c r="AF51" s="115"/>
      <c r="AG51" s="115"/>
      <c r="AH51" s="115"/>
      <c r="AI51" s="115"/>
      <c r="AJ51" s="116"/>
      <c r="AK51" s="115"/>
      <c r="AL51" s="36"/>
      <c r="AM51" s="36"/>
      <c r="AN51" s="116"/>
      <c r="AO51" s="115"/>
      <c r="AP51" s="36"/>
      <c r="AQ51" s="115"/>
      <c r="AR51" s="116"/>
    </row>
    <row r="52" spans="1:44" s="23" customFormat="1" ht="6" customHeight="1">
      <c r="A52" s="24"/>
      <c r="B52" s="24"/>
      <c r="C52" s="24"/>
      <c r="D52" s="139"/>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116"/>
      <c r="AF52" s="36"/>
      <c r="AG52" s="36"/>
      <c r="AH52" s="36"/>
      <c r="AI52" s="36"/>
      <c r="AJ52" s="116"/>
      <c r="AK52" s="36"/>
      <c r="AL52" s="36"/>
      <c r="AM52" s="36"/>
      <c r="AN52" s="116"/>
      <c r="AO52" s="36"/>
      <c r="AP52" s="36"/>
      <c r="AQ52" s="36"/>
      <c r="AR52" s="116"/>
    </row>
    <row r="53" spans="1:44" s="23" customFormat="1" ht="6" customHeight="1">
      <c r="A53" s="24"/>
      <c r="B53" s="24"/>
      <c r="C53" s="29" t="s">
        <v>242</v>
      </c>
      <c r="D53" s="139"/>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37">
        <v>0</v>
      </c>
      <c r="AF53" s="36"/>
      <c r="AG53" s="37">
        <v>0</v>
      </c>
      <c r="AH53" s="36"/>
      <c r="AI53" s="37">
        <v>0</v>
      </c>
      <c r="AJ53" s="116"/>
      <c r="AK53" s="37">
        <v>0</v>
      </c>
      <c r="AL53" s="36"/>
      <c r="AM53" s="37">
        <v>0</v>
      </c>
      <c r="AN53" s="116"/>
      <c r="AO53" s="37">
        <v>0</v>
      </c>
      <c r="AP53" s="36"/>
      <c r="AQ53" s="37">
        <v>0</v>
      </c>
      <c r="AR53" s="116"/>
    </row>
    <row r="54" spans="1:44" s="23" customFormat="1" ht="6" customHeight="1">
      <c r="A54" s="24"/>
      <c r="B54" s="24"/>
      <c r="C54" s="24"/>
      <c r="D54" s="139"/>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116"/>
      <c r="AF54" s="36"/>
      <c r="AG54" s="36"/>
      <c r="AH54" s="36"/>
      <c r="AI54" s="36"/>
      <c r="AJ54" s="116"/>
      <c r="AK54" s="36"/>
      <c r="AL54" s="36"/>
      <c r="AM54" s="36"/>
      <c r="AN54" s="116"/>
      <c r="AO54" s="36"/>
      <c r="AP54" s="36"/>
      <c r="AQ54" s="36"/>
      <c r="AR54" s="116"/>
    </row>
    <row r="55" spans="1:44" s="23" customFormat="1" ht="6" customHeight="1">
      <c r="A55" s="24"/>
      <c r="B55" s="24"/>
      <c r="C55" s="24"/>
      <c r="D55" s="139"/>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116"/>
      <c r="AF55" s="36"/>
      <c r="AG55" s="36"/>
      <c r="AH55" s="36"/>
      <c r="AI55" s="36"/>
      <c r="AJ55" s="116"/>
      <c r="AK55" s="36"/>
      <c r="AL55" s="36"/>
      <c r="AM55" s="36"/>
      <c r="AN55" s="116"/>
      <c r="AO55" s="36"/>
      <c r="AP55" s="36"/>
      <c r="AQ55" s="36"/>
      <c r="AR55" s="116"/>
    </row>
    <row r="56" spans="1:44" s="23" customFormat="1" ht="6" customHeight="1">
      <c r="A56" s="24"/>
      <c r="B56" s="24"/>
      <c r="C56" s="29" t="s">
        <v>243</v>
      </c>
      <c r="D56" s="139"/>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37">
        <v>0</v>
      </c>
      <c r="AF56" s="36"/>
      <c r="AG56" s="37">
        <v>0</v>
      </c>
      <c r="AH56" s="36"/>
      <c r="AI56" s="37">
        <v>0</v>
      </c>
      <c r="AJ56" s="116"/>
      <c r="AK56" s="37">
        <v>0</v>
      </c>
      <c r="AL56" s="36"/>
      <c r="AM56" s="37">
        <v>0</v>
      </c>
      <c r="AN56" s="116"/>
      <c r="AO56" s="37">
        <v>0</v>
      </c>
      <c r="AP56" s="36"/>
      <c r="AQ56" s="37">
        <v>0</v>
      </c>
      <c r="AR56" s="116"/>
    </row>
    <row r="57" spans="1:44" s="23" customFormat="1" ht="6" customHeight="1">
      <c r="A57" s="24"/>
      <c r="B57" s="24"/>
      <c r="C57" s="29"/>
      <c r="D57" s="139"/>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16"/>
      <c r="AF57" s="36"/>
      <c r="AG57" s="36"/>
      <c r="AH57" s="36"/>
      <c r="AI57" s="36"/>
      <c r="AJ57" s="116"/>
      <c r="AK57" s="36"/>
      <c r="AL57" s="36"/>
      <c r="AM57" s="36"/>
      <c r="AN57" s="116"/>
      <c r="AO57" s="36"/>
      <c r="AP57" s="36"/>
      <c r="AQ57" s="36"/>
      <c r="AR57" s="116"/>
    </row>
    <row r="58" spans="1:44" s="23" customFormat="1" ht="6" customHeight="1">
      <c r="A58" s="24"/>
      <c r="B58" s="24"/>
      <c r="C58" s="24"/>
      <c r="D58" s="139"/>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116"/>
      <c r="AF58" s="36"/>
      <c r="AG58" s="36"/>
      <c r="AH58" s="36"/>
      <c r="AI58" s="36"/>
      <c r="AJ58" s="116"/>
      <c r="AK58" s="36"/>
      <c r="AL58" s="36"/>
      <c r="AM58" s="36"/>
      <c r="AN58" s="116"/>
      <c r="AO58" s="36"/>
      <c r="AP58" s="36"/>
      <c r="AQ58" s="36"/>
      <c r="AR58" s="116"/>
    </row>
    <row r="59" spans="1:44" s="23" customFormat="1" ht="6" customHeight="1">
      <c r="A59" s="24"/>
      <c r="B59" s="24"/>
      <c r="C59" s="29" t="s">
        <v>342</v>
      </c>
      <c r="D59" s="117"/>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37">
        <v>0</v>
      </c>
      <c r="AF59" s="36"/>
      <c r="AG59" s="37">
        <v>0</v>
      </c>
      <c r="AH59" s="36"/>
      <c r="AI59" s="37">
        <v>0</v>
      </c>
      <c r="AJ59" s="116"/>
      <c r="AK59" s="37">
        <v>0</v>
      </c>
      <c r="AL59" s="36"/>
      <c r="AM59" s="37">
        <v>0</v>
      </c>
      <c r="AN59" s="116"/>
      <c r="AO59" s="37">
        <v>0</v>
      </c>
      <c r="AP59" s="36"/>
      <c r="AQ59" s="37">
        <v>0</v>
      </c>
      <c r="AR59" s="116"/>
    </row>
    <row r="60" spans="1:44" s="23" customFormat="1" ht="6" customHeight="1">
      <c r="A60" s="24"/>
      <c r="B60" s="24"/>
      <c r="C60" s="29"/>
      <c r="D60" s="117"/>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167"/>
      <c r="AF60" s="36"/>
      <c r="AG60" s="36"/>
      <c r="AH60" s="36"/>
      <c r="AI60" s="36"/>
      <c r="AJ60" s="116"/>
      <c r="AK60" s="36"/>
      <c r="AL60" s="36"/>
      <c r="AM60" s="36"/>
      <c r="AN60" s="116"/>
      <c r="AO60" s="36"/>
      <c r="AP60" s="36"/>
      <c r="AQ60" s="36"/>
      <c r="AR60" s="116"/>
    </row>
    <row r="61" spans="1:44" s="23" customFormat="1" ht="6" customHeight="1">
      <c r="A61" s="24"/>
      <c r="B61" s="24"/>
      <c r="C61" s="24"/>
      <c r="D61" s="139"/>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167"/>
      <c r="AF61" s="36"/>
      <c r="AG61" s="36"/>
      <c r="AH61" s="36"/>
      <c r="AI61" s="36"/>
      <c r="AJ61" s="116"/>
      <c r="AK61" s="36"/>
      <c r="AL61" s="36"/>
      <c r="AM61" s="36"/>
      <c r="AN61" s="116"/>
      <c r="AO61" s="36"/>
      <c r="AP61" s="36"/>
      <c r="AQ61" s="36"/>
      <c r="AR61" s="116"/>
    </row>
    <row r="62" spans="1:44" s="23" customFormat="1" ht="6" customHeight="1">
      <c r="A62" s="24"/>
      <c r="B62" s="29" t="s">
        <v>244</v>
      </c>
      <c r="C62" s="24"/>
      <c r="D62" s="139"/>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167"/>
      <c r="AF62" s="115"/>
      <c r="AG62" s="143"/>
      <c r="AH62" s="115"/>
      <c r="AI62" s="143"/>
      <c r="AJ62" s="116"/>
      <c r="AK62" s="143"/>
      <c r="AL62" s="36"/>
      <c r="AM62" s="37"/>
      <c r="AN62" s="116"/>
      <c r="AO62" s="143"/>
      <c r="AP62" s="36"/>
      <c r="AQ62" s="143"/>
      <c r="AR62" s="116"/>
    </row>
    <row r="63" spans="1:44" s="23" customFormat="1" ht="6" customHeight="1">
      <c r="A63" s="24"/>
      <c r="B63" s="29"/>
      <c r="C63" s="24"/>
      <c r="D63" s="139"/>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116"/>
      <c r="AF63" s="115"/>
      <c r="AG63" s="115"/>
      <c r="AH63" s="115"/>
      <c r="AI63" s="115"/>
      <c r="AJ63" s="116"/>
      <c r="AK63" s="115"/>
      <c r="AL63" s="36"/>
      <c r="AM63" s="36"/>
      <c r="AN63" s="116"/>
      <c r="AO63" s="115"/>
      <c r="AP63" s="36"/>
      <c r="AQ63" s="115"/>
      <c r="AR63" s="116"/>
    </row>
    <row r="64" spans="1:44" s="23" customFormat="1" ht="6" customHeight="1">
      <c r="A64" s="24"/>
      <c r="B64" s="29"/>
      <c r="C64" s="24"/>
      <c r="D64" s="139"/>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6">
        <v>0</v>
      </c>
      <c r="AF64" s="115"/>
      <c r="AG64" s="115"/>
      <c r="AH64" s="115"/>
      <c r="AI64" s="115"/>
      <c r="AJ64" s="116"/>
      <c r="AK64" s="115"/>
      <c r="AL64" s="36"/>
      <c r="AM64" s="36"/>
      <c r="AN64" s="116"/>
      <c r="AO64" s="115"/>
      <c r="AP64" s="36"/>
      <c r="AQ64" s="115"/>
      <c r="AR64" s="116"/>
    </row>
    <row r="65" spans="1:44" s="23" customFormat="1" ht="6" customHeight="1">
      <c r="A65" s="24"/>
      <c r="B65" s="29"/>
      <c r="C65" s="24"/>
      <c r="D65" s="139"/>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116"/>
      <c r="AF65" s="115"/>
      <c r="AG65" s="115"/>
      <c r="AH65" s="115"/>
      <c r="AI65" s="115"/>
      <c r="AJ65" s="116"/>
      <c r="AK65" s="115"/>
      <c r="AL65" s="36"/>
      <c r="AM65" s="36"/>
      <c r="AN65" s="116"/>
      <c r="AO65" s="115"/>
      <c r="AP65" s="36"/>
      <c r="AQ65" s="115"/>
      <c r="AR65" s="116"/>
    </row>
    <row r="66" spans="1:44" s="23" customFormat="1" ht="6" customHeight="1">
      <c r="A66" s="24"/>
      <c r="B66" s="24"/>
      <c r="C66" s="139"/>
      <c r="D66" s="139"/>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116"/>
      <c r="AF66" s="36"/>
      <c r="AG66" s="36"/>
      <c r="AH66" s="36"/>
      <c r="AI66" s="36"/>
      <c r="AJ66" s="116"/>
      <c r="AK66" s="36"/>
      <c r="AL66" s="36"/>
      <c r="AM66" s="36"/>
      <c r="AN66" s="116"/>
      <c r="AO66" s="36"/>
      <c r="AP66" s="36"/>
      <c r="AQ66" s="36"/>
      <c r="AR66" s="116"/>
    </row>
    <row r="67" spans="1:44" s="23" customFormat="1" ht="6" customHeight="1">
      <c r="A67" s="24"/>
      <c r="B67" s="24"/>
      <c r="C67" s="117" t="s">
        <v>340</v>
      </c>
      <c r="D67" s="139"/>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37">
        <v>0</v>
      </c>
      <c r="AF67" s="36"/>
      <c r="AG67" s="37">
        <v>0</v>
      </c>
      <c r="AH67" s="36"/>
      <c r="AI67" s="37">
        <v>0</v>
      </c>
      <c r="AJ67" s="116"/>
      <c r="AK67" s="37">
        <v>0</v>
      </c>
      <c r="AL67" s="36"/>
      <c r="AM67" s="37">
        <v>0</v>
      </c>
      <c r="AN67" s="116"/>
      <c r="AO67" s="37">
        <v>0</v>
      </c>
      <c r="AP67" s="36"/>
      <c r="AQ67" s="37">
        <v>0</v>
      </c>
      <c r="AR67" s="116"/>
    </row>
    <row r="68" spans="1:44" s="23" customFormat="1" ht="6" customHeight="1">
      <c r="A68" s="24"/>
      <c r="B68" s="24"/>
      <c r="C68" s="117"/>
      <c r="D68" s="139"/>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116"/>
      <c r="AF68" s="36"/>
      <c r="AG68" s="36"/>
      <c r="AH68" s="36"/>
      <c r="AI68" s="36"/>
      <c r="AJ68" s="116"/>
      <c r="AK68" s="36"/>
      <c r="AL68" s="36"/>
      <c r="AM68" s="36"/>
      <c r="AN68" s="116"/>
      <c r="AO68" s="36"/>
      <c r="AP68" s="36"/>
      <c r="AQ68" s="36"/>
      <c r="AR68" s="116"/>
    </row>
    <row r="69" spans="1:44" s="23" customFormat="1" ht="6" customHeight="1">
      <c r="A69" s="24"/>
      <c r="B69" s="24"/>
      <c r="C69" s="117"/>
      <c r="D69" s="139"/>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166">
        <v>0</v>
      </c>
      <c r="AF69" s="36"/>
      <c r="AG69" s="36"/>
      <c r="AH69" s="36"/>
      <c r="AI69" s="36"/>
      <c r="AJ69" s="116"/>
      <c r="AK69" s="36"/>
      <c r="AL69" s="36"/>
      <c r="AM69" s="36"/>
      <c r="AN69" s="116"/>
      <c r="AO69" s="36"/>
      <c r="AP69" s="36"/>
      <c r="AQ69" s="36"/>
      <c r="AR69" s="116"/>
    </row>
    <row r="70" spans="1:44" s="23" customFormat="1" ht="6" customHeight="1">
      <c r="A70" s="24"/>
      <c r="B70" s="24"/>
      <c r="C70" s="117"/>
      <c r="D70" s="139"/>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116"/>
      <c r="AF70" s="36"/>
      <c r="AG70" s="36"/>
      <c r="AH70" s="36"/>
      <c r="AI70" s="36"/>
      <c r="AJ70" s="116"/>
      <c r="AK70" s="36"/>
      <c r="AL70" s="36"/>
      <c r="AM70" s="36"/>
      <c r="AN70" s="116"/>
      <c r="AO70" s="36"/>
      <c r="AP70" s="36"/>
      <c r="AQ70" s="36"/>
      <c r="AR70" s="116"/>
    </row>
    <row r="71" spans="1:44" s="23" customFormat="1" ht="6" customHeight="1">
      <c r="A71" s="24"/>
      <c r="B71" s="24"/>
      <c r="C71" s="139"/>
      <c r="D71" s="139"/>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116"/>
      <c r="AF71" s="36"/>
      <c r="AG71" s="36"/>
      <c r="AH71" s="36"/>
      <c r="AI71" s="36"/>
      <c r="AJ71" s="116"/>
      <c r="AK71" s="36"/>
      <c r="AL71" s="36"/>
      <c r="AM71" s="36"/>
      <c r="AN71" s="116"/>
      <c r="AO71" s="36"/>
      <c r="AP71" s="36"/>
      <c r="AQ71" s="36"/>
      <c r="AR71" s="116"/>
    </row>
    <row r="72" spans="1:44" s="23" customFormat="1" ht="6" customHeight="1">
      <c r="A72" s="24"/>
      <c r="B72" s="24"/>
      <c r="C72" s="117" t="s">
        <v>341</v>
      </c>
      <c r="D72" s="139"/>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37">
        <v>0</v>
      </c>
      <c r="AF72" s="36"/>
      <c r="AG72" s="37">
        <v>0</v>
      </c>
      <c r="AH72" s="36"/>
      <c r="AI72" s="37">
        <v>0</v>
      </c>
      <c r="AJ72" s="116"/>
      <c r="AK72" s="37">
        <v>0</v>
      </c>
      <c r="AL72" s="36"/>
      <c r="AM72" s="37">
        <v>0</v>
      </c>
      <c r="AN72" s="116"/>
      <c r="AO72" s="37">
        <v>0</v>
      </c>
      <c r="AP72" s="36"/>
      <c r="AQ72" s="37">
        <v>0</v>
      </c>
      <c r="AR72" s="116"/>
    </row>
    <row r="73" spans="1:44" s="23" customFormat="1" ht="6" customHeight="1">
      <c r="A73" s="24"/>
      <c r="B73" s="24"/>
      <c r="C73" s="117"/>
      <c r="D73" s="139"/>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116"/>
      <c r="AF73" s="36"/>
      <c r="AG73" s="36"/>
      <c r="AH73" s="36"/>
      <c r="AI73" s="36"/>
      <c r="AJ73" s="116"/>
      <c r="AK73" s="36"/>
      <c r="AL73" s="36"/>
      <c r="AM73" s="36"/>
      <c r="AN73" s="116"/>
      <c r="AO73" s="36"/>
      <c r="AP73" s="36"/>
      <c r="AQ73" s="36"/>
      <c r="AR73" s="116"/>
    </row>
    <row r="74" spans="1:44" s="23" customFormat="1" ht="6" customHeight="1">
      <c r="A74" s="24"/>
      <c r="B74" s="24"/>
      <c r="C74" s="117"/>
      <c r="D74" s="139"/>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166">
        <v>0</v>
      </c>
      <c r="AF74" s="36"/>
      <c r="AG74" s="36"/>
      <c r="AH74" s="36"/>
      <c r="AI74" s="36"/>
      <c r="AJ74" s="116"/>
      <c r="AK74" s="36"/>
      <c r="AL74" s="36"/>
      <c r="AM74" s="36"/>
      <c r="AN74" s="116"/>
      <c r="AO74" s="36"/>
      <c r="AP74" s="36"/>
      <c r="AQ74" s="36"/>
      <c r="AR74" s="116"/>
    </row>
    <row r="75" spans="1:44" s="23" customFormat="1" ht="6" customHeight="1">
      <c r="A75" s="24"/>
      <c r="B75" s="24"/>
      <c r="C75" s="117"/>
      <c r="D75" s="139"/>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116"/>
      <c r="AF75" s="36"/>
      <c r="AG75" s="36"/>
      <c r="AH75" s="36"/>
      <c r="AI75" s="36"/>
      <c r="AJ75" s="116"/>
      <c r="AK75" s="36"/>
      <c r="AL75" s="36"/>
      <c r="AM75" s="36"/>
      <c r="AN75" s="116"/>
      <c r="AO75" s="36"/>
      <c r="AP75" s="36"/>
      <c r="AQ75" s="36"/>
      <c r="AR75" s="116"/>
    </row>
    <row r="76" spans="1:44" s="23" customFormat="1" ht="6" customHeight="1">
      <c r="A76" s="24"/>
      <c r="B76" s="24"/>
      <c r="C76" s="139"/>
      <c r="D76" s="139"/>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36"/>
      <c r="AF76" s="36"/>
      <c r="AG76" s="36"/>
      <c r="AH76" s="36"/>
      <c r="AI76" s="36"/>
      <c r="AJ76" s="116"/>
      <c r="AK76" s="36"/>
      <c r="AL76" s="36"/>
      <c r="AM76" s="36"/>
      <c r="AN76" s="116"/>
      <c r="AO76" s="36"/>
      <c r="AP76" s="36"/>
      <c r="AQ76" s="36"/>
      <c r="AR76" s="116"/>
    </row>
    <row r="77" spans="1:44" s="23" customFormat="1" ht="6" customHeight="1">
      <c r="A77" s="24"/>
      <c r="B77" s="24"/>
      <c r="C77" s="117" t="s">
        <v>343</v>
      </c>
      <c r="D77" s="139"/>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37">
        <v>0</v>
      </c>
      <c r="AF77" s="36"/>
      <c r="AG77" s="37">
        <v>0</v>
      </c>
      <c r="AH77" s="36"/>
      <c r="AI77" s="37">
        <v>0</v>
      </c>
      <c r="AJ77" s="116"/>
      <c r="AK77" s="37">
        <v>0</v>
      </c>
      <c r="AL77" s="36"/>
      <c r="AM77" s="37">
        <v>0</v>
      </c>
      <c r="AN77" s="116"/>
      <c r="AO77" s="37">
        <v>0</v>
      </c>
      <c r="AP77" s="36"/>
      <c r="AQ77" s="37">
        <v>0</v>
      </c>
      <c r="AR77" s="116"/>
    </row>
    <row r="78" spans="1:44" s="23" customFormat="1" ht="6" customHeight="1">
      <c r="A78" s="24"/>
      <c r="B78" s="117"/>
      <c r="C78" s="118"/>
      <c r="D78" s="140"/>
      <c r="E78" s="118"/>
      <c r="F78" s="118"/>
      <c r="G78" s="24"/>
      <c r="H78" s="24"/>
      <c r="I78" s="24"/>
      <c r="J78" s="24"/>
      <c r="K78" s="24"/>
      <c r="L78" s="24"/>
      <c r="M78" s="24"/>
      <c r="N78" s="24"/>
      <c r="O78" s="24"/>
      <c r="P78" s="24"/>
      <c r="Q78" s="24"/>
      <c r="R78" s="24"/>
      <c r="S78" s="24"/>
      <c r="T78" s="24"/>
      <c r="U78" s="24"/>
      <c r="V78" s="24"/>
      <c r="W78" s="24"/>
      <c r="X78" s="24"/>
      <c r="Y78" s="24"/>
      <c r="Z78" s="24"/>
      <c r="AA78" s="24"/>
      <c r="AB78" s="24"/>
      <c r="AC78" s="24"/>
      <c r="AD78" s="24"/>
      <c r="AE78" s="36"/>
      <c r="AF78" s="36"/>
      <c r="AG78" s="36"/>
      <c r="AH78" s="36"/>
      <c r="AI78" s="36"/>
      <c r="AJ78" s="116"/>
      <c r="AK78" s="36"/>
      <c r="AL78" s="36"/>
      <c r="AM78" s="36"/>
      <c r="AN78" s="116"/>
      <c r="AO78" s="36"/>
      <c r="AP78" s="36"/>
      <c r="AQ78" s="36"/>
      <c r="AR78" s="116"/>
    </row>
    <row r="79" spans="1:44" s="23" customFormat="1" ht="6" customHeight="1">
      <c r="A79" s="24"/>
      <c r="B79" s="24"/>
      <c r="C79" s="24"/>
      <c r="D79" s="139"/>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36"/>
      <c r="AF79" s="36"/>
      <c r="AG79" s="36"/>
      <c r="AH79" s="36"/>
      <c r="AI79" s="36"/>
      <c r="AJ79" s="116"/>
      <c r="AK79" s="36"/>
      <c r="AL79" s="36"/>
      <c r="AM79" s="36"/>
      <c r="AN79" s="116"/>
      <c r="AO79" s="36"/>
      <c r="AP79" s="36"/>
      <c r="AQ79" s="36"/>
      <c r="AR79" s="116"/>
    </row>
    <row r="80" spans="1:44" s="23" customFormat="1" ht="9.75" customHeight="1">
      <c r="A80" s="110"/>
      <c r="B80" s="110"/>
      <c r="C80" s="110"/>
      <c r="D80" s="141"/>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row>
    <row r="81" spans="1:44" s="23" customFormat="1" ht="9.75" customHeight="1">
      <c r="A81" s="109" t="s">
        <v>345</v>
      </c>
      <c r="B81" s="135"/>
      <c r="C81" s="135"/>
      <c r="D81" s="141"/>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35"/>
      <c r="AF81" s="110"/>
      <c r="AG81" s="135"/>
      <c r="AH81" s="112"/>
      <c r="AI81" s="134" t="s">
        <v>334</v>
      </c>
      <c r="AJ81" s="112"/>
      <c r="AK81" s="134" t="s">
        <v>336</v>
      </c>
      <c r="AL81" s="112"/>
      <c r="AM81" s="134" t="s">
        <v>347</v>
      </c>
      <c r="AN81" s="112"/>
      <c r="AO81" s="134" t="s">
        <v>349</v>
      </c>
      <c r="AP81" s="112"/>
      <c r="AQ81" s="134" t="s">
        <v>351</v>
      </c>
      <c r="AR81" s="112"/>
    </row>
    <row r="82" spans="1:44" s="23" customFormat="1" ht="9.75" customHeight="1">
      <c r="A82" s="135" t="s">
        <v>346</v>
      </c>
      <c r="B82" s="135"/>
      <c r="C82" s="135"/>
      <c r="D82" s="141"/>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35"/>
      <c r="AF82" s="110"/>
      <c r="AG82" s="135"/>
      <c r="AH82" s="112"/>
      <c r="AI82" s="134" t="s">
        <v>335</v>
      </c>
      <c r="AJ82" s="112"/>
      <c r="AK82" s="134" t="s">
        <v>265</v>
      </c>
      <c r="AL82" s="112"/>
      <c r="AM82" s="134" t="s">
        <v>348</v>
      </c>
      <c r="AN82" s="112"/>
      <c r="AO82" s="134" t="s">
        <v>350</v>
      </c>
      <c r="AP82" s="112"/>
      <c r="AQ82" s="134" t="s">
        <v>338</v>
      </c>
      <c r="AR82" s="112"/>
    </row>
    <row r="83" spans="1:44" s="23" customFormat="1" ht="9.75" customHeight="1">
      <c r="A83" s="110"/>
      <c r="B83" s="110"/>
      <c r="C83" s="110"/>
      <c r="D83" s="141"/>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34" t="s">
        <v>337</v>
      </c>
      <c r="AP83" s="110"/>
      <c r="AQ83" s="110"/>
      <c r="AR83" s="110"/>
    </row>
    <row r="84" spans="1:44" s="23" customFormat="1" ht="6" customHeight="1">
      <c r="A84" s="24"/>
      <c r="B84" s="24"/>
      <c r="C84" s="24"/>
      <c r="D84" s="139"/>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36"/>
      <c r="AF84" s="36"/>
      <c r="AG84" s="36"/>
      <c r="AH84" s="36"/>
      <c r="AI84" s="36"/>
      <c r="AJ84" s="116"/>
      <c r="AK84" s="36"/>
      <c r="AL84" s="36"/>
      <c r="AM84" s="36"/>
      <c r="AN84" s="116"/>
      <c r="AO84" s="36"/>
      <c r="AP84" s="36"/>
      <c r="AQ84" s="36"/>
      <c r="AR84" s="116"/>
    </row>
    <row r="85" spans="1:44" s="23" customFormat="1" ht="6" customHeight="1">
      <c r="A85" s="24"/>
      <c r="C85" s="117" t="s">
        <v>344</v>
      </c>
      <c r="D85" s="139"/>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36"/>
      <c r="AF85" s="36"/>
      <c r="AG85" s="36"/>
      <c r="AH85" s="36"/>
      <c r="AI85" s="36"/>
      <c r="AJ85" s="116"/>
      <c r="AK85" s="36"/>
      <c r="AL85" s="36"/>
      <c r="AM85" s="36"/>
      <c r="AN85" s="116"/>
      <c r="AO85" s="36"/>
      <c r="AP85" s="36"/>
      <c r="AQ85" s="36"/>
      <c r="AR85" s="116"/>
    </row>
    <row r="86" spans="1:44" s="23" customFormat="1" ht="6" customHeight="1">
      <c r="A86" s="24"/>
      <c r="B86" s="24"/>
      <c r="C86" s="24"/>
      <c r="D86" s="139"/>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36"/>
      <c r="AF86" s="36"/>
      <c r="AG86" s="36"/>
      <c r="AH86" s="36"/>
      <c r="AI86" s="36"/>
      <c r="AJ86" s="116"/>
      <c r="AK86" s="36"/>
      <c r="AL86" s="36"/>
      <c r="AM86" s="36"/>
      <c r="AN86" s="116"/>
      <c r="AO86" s="36"/>
      <c r="AP86" s="36"/>
      <c r="AQ86" s="36"/>
      <c r="AR86" s="116"/>
    </row>
    <row r="87" spans="1:44" s="23" customFormat="1" ht="6.6" customHeight="1">
      <c r="A87" s="60"/>
      <c r="B87" s="60"/>
      <c r="D87" s="60"/>
      <c r="E87" s="60" t="s">
        <v>352</v>
      </c>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37">
        <v>0</v>
      </c>
      <c r="AF87" s="128"/>
      <c r="AG87" s="37">
        <v>0</v>
      </c>
      <c r="AH87" s="128"/>
      <c r="AI87" s="37">
        <v>0</v>
      </c>
      <c r="AJ87" s="129"/>
      <c r="AK87" s="37">
        <v>0</v>
      </c>
      <c r="AL87" s="128"/>
      <c r="AM87" s="37">
        <v>0</v>
      </c>
      <c r="AN87" s="129"/>
      <c r="AO87" s="37">
        <v>0</v>
      </c>
      <c r="AP87" s="128"/>
      <c r="AQ87" s="37">
        <v>0</v>
      </c>
      <c r="AR87" s="129"/>
    </row>
    <row r="88" spans="1:44" s="23" customFormat="1" ht="6.6" customHeight="1">
      <c r="A88" s="60"/>
      <c r="B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128"/>
      <c r="AF88" s="128"/>
      <c r="AG88" s="128"/>
      <c r="AH88" s="128"/>
      <c r="AI88" s="128"/>
      <c r="AJ88" s="129"/>
      <c r="AK88" s="128"/>
      <c r="AL88" s="128"/>
      <c r="AM88" s="128"/>
      <c r="AN88" s="129"/>
      <c r="AO88" s="128"/>
      <c r="AP88" s="128"/>
      <c r="AQ88" s="128"/>
      <c r="AR88" s="129"/>
    </row>
    <row r="89" spans="1:44" s="23" customFormat="1" ht="6.6" customHeight="1">
      <c r="A89" s="60"/>
      <c r="B89" s="60"/>
      <c r="D89" s="60"/>
      <c r="E89" s="60" t="s">
        <v>353</v>
      </c>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37">
        <v>0</v>
      </c>
      <c r="AF89" s="59"/>
      <c r="AG89" s="37">
        <v>0</v>
      </c>
      <c r="AH89" s="59"/>
      <c r="AI89" s="37">
        <v>0</v>
      </c>
      <c r="AJ89" s="60"/>
      <c r="AK89" s="37">
        <v>0</v>
      </c>
      <c r="AL89" s="59"/>
      <c r="AM89" s="37">
        <v>0</v>
      </c>
      <c r="AN89" s="60"/>
      <c r="AO89" s="37">
        <v>0</v>
      </c>
      <c r="AP89" s="59"/>
      <c r="AQ89" s="37">
        <v>0</v>
      </c>
      <c r="AR89" s="60"/>
    </row>
    <row r="90" spans="1:44" s="23" customFormat="1" ht="6.6" customHeight="1">
      <c r="A90" s="58"/>
      <c r="B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9"/>
      <c r="AF90" s="59"/>
      <c r="AG90" s="59"/>
      <c r="AH90" s="59"/>
      <c r="AI90" s="59"/>
      <c r="AJ90" s="60"/>
      <c r="AK90" s="59"/>
      <c r="AL90" s="59"/>
      <c r="AM90" s="59"/>
      <c r="AN90" s="60"/>
      <c r="AO90" s="59"/>
      <c r="AP90" s="59"/>
      <c r="AQ90" s="59"/>
      <c r="AR90" s="60"/>
    </row>
    <row r="91" spans="1:44" s="23" customFormat="1" ht="6.6" customHeight="1">
      <c r="A91" s="58"/>
      <c r="B91" s="58"/>
      <c r="D91" s="58"/>
      <c r="E91" s="58" t="s">
        <v>354</v>
      </c>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37">
        <v>0</v>
      </c>
      <c r="AF91" s="59"/>
      <c r="AG91" s="37">
        <v>0</v>
      </c>
      <c r="AH91" s="59"/>
      <c r="AI91" s="37">
        <v>0</v>
      </c>
      <c r="AJ91" s="60"/>
      <c r="AK91" s="37">
        <v>0</v>
      </c>
      <c r="AL91" s="59"/>
      <c r="AM91" s="37">
        <v>0</v>
      </c>
      <c r="AN91" s="60"/>
      <c r="AO91" s="37">
        <v>0</v>
      </c>
      <c r="AP91" s="59"/>
      <c r="AQ91" s="37">
        <v>0</v>
      </c>
      <c r="AR91" s="60"/>
    </row>
    <row r="92" spans="1:44" s="23" customFormat="1" ht="6.6"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9"/>
      <c r="AF92" s="59"/>
      <c r="AG92" s="59"/>
      <c r="AH92" s="59"/>
      <c r="AI92" s="59"/>
      <c r="AJ92" s="60"/>
      <c r="AK92" s="59"/>
      <c r="AL92" s="59"/>
      <c r="AM92" s="59"/>
      <c r="AN92" s="60"/>
      <c r="AO92" s="59"/>
      <c r="AP92" s="59"/>
      <c r="AQ92" s="59"/>
      <c r="AR92" s="60"/>
    </row>
    <row r="93" spans="1:44" s="23" customFormat="1" ht="6.6"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59"/>
      <c r="AF93" s="59"/>
      <c r="AG93" s="59"/>
      <c r="AH93" s="59"/>
      <c r="AI93" s="59"/>
      <c r="AJ93" s="60"/>
      <c r="AK93" s="59"/>
      <c r="AL93" s="59"/>
      <c r="AM93" s="59"/>
      <c r="AN93" s="60"/>
      <c r="AO93" s="59"/>
      <c r="AP93" s="59"/>
      <c r="AQ93" s="59"/>
      <c r="AR93" s="136"/>
    </row>
    <row r="94" spans="1:44" s="23" customFormat="1" ht="6.6"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9"/>
      <c r="AF94" s="59"/>
      <c r="AG94" s="59"/>
      <c r="AH94" s="59"/>
      <c r="AI94" s="59"/>
      <c r="AJ94" s="60"/>
      <c r="AK94" s="59"/>
      <c r="AL94" s="59"/>
      <c r="AM94" s="59"/>
      <c r="AN94" s="60"/>
      <c r="AO94" s="59"/>
      <c r="AP94" s="59"/>
      <c r="AQ94" s="59"/>
      <c r="AR94" s="60"/>
    </row>
    <row r="95" spans="1:44" s="23" customFormat="1" ht="6.6"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9"/>
      <c r="AF95" s="59"/>
      <c r="AG95" s="59"/>
      <c r="AH95" s="59"/>
      <c r="AI95" s="59"/>
      <c r="AJ95" s="60"/>
      <c r="AK95" s="59"/>
      <c r="AL95" s="59"/>
      <c r="AM95" s="59"/>
      <c r="AN95" s="60"/>
      <c r="AO95" s="59"/>
      <c r="AP95" s="59"/>
      <c r="AQ95" s="59"/>
      <c r="AR95" s="60"/>
    </row>
    <row r="96" spans="1:44" s="23" customFormat="1" ht="6.6" customHeight="1">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7"/>
      <c r="AF96" s="137"/>
      <c r="AG96" s="137"/>
      <c r="AH96" s="137"/>
      <c r="AI96" s="137"/>
      <c r="AJ96" s="136"/>
      <c r="AK96" s="137"/>
      <c r="AL96" s="137"/>
      <c r="AM96" s="137"/>
      <c r="AN96" s="136"/>
      <c r="AO96" s="137"/>
      <c r="AP96" s="137"/>
      <c r="AQ96" s="137"/>
      <c r="AR96" s="136"/>
    </row>
    <row r="97" spans="1:44" s="23" customFormat="1" ht="6.6"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9"/>
      <c r="AF97" s="59"/>
      <c r="AG97" s="59"/>
      <c r="AH97" s="59"/>
      <c r="AI97" s="59"/>
      <c r="AJ97" s="60"/>
      <c r="AK97" s="59"/>
      <c r="AL97" s="59"/>
      <c r="AM97" s="59"/>
      <c r="AN97" s="60"/>
      <c r="AO97" s="59"/>
      <c r="AP97" s="59"/>
      <c r="AQ97" s="59"/>
      <c r="AR97" s="60"/>
    </row>
    <row r="98" spans="1:44" s="23" customFormat="1" ht="6.6"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9"/>
      <c r="AF98" s="59"/>
      <c r="AG98" s="59"/>
      <c r="AH98" s="59"/>
      <c r="AI98" s="59"/>
      <c r="AJ98" s="60"/>
      <c r="AK98" s="59"/>
      <c r="AL98" s="59"/>
      <c r="AM98" s="59"/>
      <c r="AN98" s="60"/>
      <c r="AO98" s="59"/>
      <c r="AP98" s="59"/>
      <c r="AQ98" s="59"/>
      <c r="AR98" s="60"/>
    </row>
    <row r="99" spans="1:44" s="23" customFormat="1" ht="6.6"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9"/>
      <c r="AF99" s="59"/>
      <c r="AG99" s="59"/>
      <c r="AH99" s="59"/>
      <c r="AI99" s="59"/>
      <c r="AJ99" s="60"/>
      <c r="AK99" s="59"/>
      <c r="AL99" s="59"/>
      <c r="AM99" s="59"/>
      <c r="AN99" s="60"/>
      <c r="AO99" s="59"/>
      <c r="AP99" s="59"/>
      <c r="AQ99" s="59"/>
      <c r="AR99" s="60"/>
    </row>
    <row r="100" spans="1:44" s="23" customFormat="1" ht="6.6"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9"/>
      <c r="AF100" s="59"/>
      <c r="AG100" s="59"/>
      <c r="AH100" s="59"/>
      <c r="AI100" s="59"/>
      <c r="AJ100" s="60"/>
      <c r="AK100" s="59"/>
      <c r="AL100" s="59"/>
      <c r="AM100" s="59"/>
      <c r="AN100" s="60"/>
      <c r="AO100" s="59"/>
      <c r="AP100" s="59"/>
      <c r="AQ100" s="59"/>
      <c r="AR100" s="60"/>
    </row>
    <row r="101" spans="1:44" s="23" customFormat="1" ht="6.6"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9"/>
      <c r="AF101" s="59"/>
      <c r="AG101" s="59"/>
      <c r="AH101" s="59"/>
      <c r="AI101" s="59"/>
      <c r="AJ101" s="60"/>
      <c r="AK101" s="59"/>
      <c r="AL101" s="59"/>
      <c r="AM101" s="59"/>
      <c r="AN101" s="60"/>
      <c r="AO101" s="59"/>
      <c r="AP101" s="59"/>
      <c r="AQ101" s="59"/>
      <c r="AR101" s="60"/>
    </row>
    <row r="102" spans="1:44" s="23" customFormat="1" ht="6.6"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9"/>
      <c r="AF102" s="59"/>
      <c r="AG102" s="59"/>
      <c r="AH102" s="59"/>
      <c r="AI102" s="59"/>
      <c r="AJ102" s="60"/>
      <c r="AK102" s="59"/>
      <c r="AL102" s="59"/>
      <c r="AM102" s="59"/>
      <c r="AN102" s="60"/>
      <c r="AO102" s="59"/>
      <c r="AP102" s="59"/>
      <c r="AQ102" s="59"/>
      <c r="AR102" s="60"/>
    </row>
    <row r="103" spans="1:44" s="23" customFormat="1" ht="6.6"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9"/>
      <c r="AF103" s="59"/>
      <c r="AG103" s="59"/>
      <c r="AH103" s="59"/>
      <c r="AI103" s="59"/>
      <c r="AJ103" s="60"/>
      <c r="AK103" s="59"/>
      <c r="AL103" s="59"/>
      <c r="AM103" s="59"/>
      <c r="AN103" s="60"/>
      <c r="AO103" s="59"/>
      <c r="AP103" s="59"/>
      <c r="AQ103" s="59"/>
      <c r="AR103" s="60"/>
    </row>
    <row r="104" spans="1:44" s="23" customFormat="1" ht="6.6"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9"/>
      <c r="AF104" s="59"/>
      <c r="AG104" s="59"/>
      <c r="AH104" s="59"/>
      <c r="AI104" s="59"/>
      <c r="AJ104" s="60"/>
      <c r="AK104" s="59"/>
      <c r="AL104" s="59"/>
      <c r="AM104" s="59"/>
      <c r="AN104" s="60"/>
      <c r="AO104" s="59"/>
      <c r="AP104" s="59"/>
      <c r="AQ104" s="59"/>
      <c r="AR104" s="60"/>
    </row>
    <row r="105" spans="1:44" s="23" customFormat="1" ht="6.6"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9"/>
      <c r="AF105" s="59"/>
      <c r="AG105" s="59"/>
      <c r="AH105" s="59"/>
      <c r="AI105" s="59"/>
      <c r="AJ105" s="60"/>
      <c r="AK105" s="59"/>
      <c r="AL105" s="59"/>
      <c r="AM105" s="59"/>
      <c r="AN105" s="60"/>
      <c r="AO105" s="59"/>
      <c r="AP105" s="59"/>
      <c r="AQ105" s="59"/>
      <c r="AR105" s="60"/>
    </row>
    <row r="106" spans="1:44" s="23" customFormat="1" ht="6.6"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9"/>
      <c r="AF106" s="59"/>
      <c r="AG106" s="59"/>
      <c r="AH106" s="59"/>
      <c r="AI106" s="59"/>
      <c r="AJ106" s="60"/>
      <c r="AK106" s="59"/>
      <c r="AL106" s="59"/>
      <c r="AM106" s="59"/>
      <c r="AN106" s="60"/>
      <c r="AO106" s="59"/>
      <c r="AP106" s="59"/>
      <c r="AQ106" s="59"/>
      <c r="AR106" s="60"/>
    </row>
    <row r="107" spans="1:44" s="23" customFormat="1" ht="6.6"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9"/>
      <c r="AF107" s="59"/>
      <c r="AG107" s="59"/>
      <c r="AH107" s="59"/>
      <c r="AI107" s="59"/>
      <c r="AJ107" s="60"/>
      <c r="AK107" s="59"/>
      <c r="AL107" s="59"/>
      <c r="AM107" s="59"/>
      <c r="AN107" s="60"/>
      <c r="AO107" s="59"/>
      <c r="AP107" s="59"/>
      <c r="AQ107" s="59"/>
      <c r="AR107" s="60"/>
    </row>
    <row r="108" spans="1:44" s="23" customFormat="1" ht="6.6"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9"/>
      <c r="AF108" s="59"/>
      <c r="AG108" s="59"/>
      <c r="AH108" s="59"/>
      <c r="AI108" s="59"/>
      <c r="AJ108" s="60"/>
      <c r="AK108" s="59"/>
      <c r="AL108" s="59"/>
      <c r="AM108" s="59"/>
      <c r="AN108" s="60"/>
      <c r="AO108" s="59"/>
      <c r="AP108" s="59"/>
      <c r="AQ108" s="59"/>
      <c r="AR108" s="60"/>
    </row>
    <row r="109" spans="1:44" s="23" customFormat="1" ht="6.6"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9"/>
      <c r="AF109" s="59"/>
      <c r="AG109" s="59"/>
      <c r="AH109" s="59"/>
      <c r="AI109" s="59"/>
      <c r="AJ109" s="60"/>
      <c r="AK109" s="59"/>
      <c r="AL109" s="59"/>
      <c r="AM109" s="59"/>
      <c r="AN109" s="60"/>
      <c r="AO109" s="59"/>
      <c r="AP109" s="59"/>
      <c r="AQ109" s="59"/>
      <c r="AR109" s="60"/>
    </row>
    <row r="110" spans="1:44" s="23" customFormat="1" ht="6.6"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9"/>
      <c r="AF110" s="59"/>
      <c r="AG110" s="59"/>
      <c r="AH110" s="59"/>
      <c r="AI110" s="59"/>
      <c r="AJ110" s="60"/>
      <c r="AK110" s="59"/>
      <c r="AL110" s="59"/>
      <c r="AM110" s="59"/>
      <c r="AN110" s="60"/>
      <c r="AO110" s="59"/>
      <c r="AP110" s="59"/>
      <c r="AQ110" s="59"/>
      <c r="AR110" s="60"/>
    </row>
    <row r="111" spans="1:44" s="23" customFormat="1" ht="6.6" customHeight="1">
      <c r="A111" s="52"/>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63"/>
      <c r="AF111" s="63"/>
      <c r="AG111" s="63"/>
      <c r="AH111" s="63"/>
      <c r="AI111" s="63"/>
      <c r="AJ111" s="63"/>
      <c r="AK111" s="63"/>
      <c r="AL111" s="63"/>
      <c r="AM111" s="63"/>
      <c r="AN111" s="63"/>
      <c r="AO111" s="63"/>
      <c r="AP111" s="63"/>
      <c r="AQ111" s="63"/>
      <c r="AR111" s="63"/>
    </row>
    <row r="112" spans="1:44" s="23" customFormat="1" ht="6.6" customHeight="1">
      <c r="A112" s="27"/>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63"/>
      <c r="AF112" s="63"/>
      <c r="AG112" s="63"/>
      <c r="AH112" s="63"/>
      <c r="AI112" s="63"/>
      <c r="AJ112" s="63"/>
      <c r="AK112" s="63"/>
      <c r="AL112" s="63"/>
      <c r="AM112" s="63"/>
      <c r="AN112" s="63"/>
      <c r="AO112" s="63"/>
      <c r="AP112" s="63"/>
      <c r="AQ112" s="63"/>
      <c r="AR112" s="63"/>
    </row>
    <row r="113" spans="1:44" s="23" customFormat="1" ht="6.6" customHeight="1">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9"/>
      <c r="AF113" s="59"/>
      <c r="AG113" s="59"/>
      <c r="AH113" s="59"/>
      <c r="AI113" s="59"/>
      <c r="AJ113" s="60"/>
      <c r="AK113" s="59"/>
      <c r="AL113" s="59"/>
      <c r="AM113" s="59"/>
      <c r="AN113" s="60"/>
      <c r="AO113" s="59"/>
      <c r="AP113" s="59"/>
      <c r="AQ113" s="59"/>
      <c r="AR113" s="60"/>
    </row>
    <row r="114" spans="1:44" s="23" customFormat="1" ht="6.6"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2"/>
      <c r="AF114" s="62"/>
      <c r="AG114" s="62"/>
      <c r="AH114" s="62"/>
      <c r="AI114" s="62"/>
      <c r="AJ114" s="58"/>
      <c r="AK114" s="62"/>
      <c r="AL114" s="62"/>
      <c r="AM114" s="62"/>
      <c r="AN114" s="58"/>
      <c r="AO114" s="62"/>
      <c r="AP114" s="62"/>
      <c r="AQ114" s="62"/>
      <c r="AR114" s="58"/>
    </row>
    <row r="115" spans="1:44" s="23" customFormat="1" ht="6.6" customHeight="1">
      <c r="A115" s="46" t="s">
        <v>363</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row>
    <row r="116" spans="1:44" s="44" customFormat="1" ht="6.6" customHeight="1">
      <c r="A116" s="80"/>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5"/>
      <c r="AF116" s="65"/>
      <c r="AG116" s="61"/>
      <c r="AH116" s="65"/>
      <c r="AI116" s="61"/>
      <c r="AJ116" s="66"/>
      <c r="AK116" s="65"/>
      <c r="AL116" s="65"/>
      <c r="AM116" s="61"/>
      <c r="AN116" s="66"/>
      <c r="AO116" s="65"/>
      <c r="AP116" s="65"/>
      <c r="AQ116" s="61"/>
      <c r="AR116" s="66"/>
    </row>
    <row r="117" spans="1:44" s="44" customFormat="1" ht="6.95" customHeight="1">
      <c r="AE117" s="45"/>
      <c r="AF117" s="45"/>
      <c r="AG117" s="45"/>
      <c r="AH117" s="45"/>
      <c r="AI117" s="45"/>
      <c r="AJ117" s="23"/>
      <c r="AK117" s="45"/>
      <c r="AL117" s="45"/>
      <c r="AM117" s="45"/>
      <c r="AN117" s="23"/>
      <c r="AO117" s="45"/>
      <c r="AP117" s="45"/>
      <c r="AQ117" s="45"/>
      <c r="AR117" s="23"/>
    </row>
    <row r="118" spans="1:44" s="44" customFormat="1" ht="6.95" customHeight="1">
      <c r="AE118" s="45"/>
      <c r="AF118" s="45"/>
      <c r="AG118" s="45"/>
      <c r="AH118" s="45"/>
      <c r="AI118" s="45"/>
      <c r="AJ118" s="23"/>
      <c r="AK118" s="45"/>
      <c r="AL118" s="45"/>
      <c r="AM118" s="45"/>
      <c r="AN118" s="23"/>
      <c r="AO118" s="45"/>
      <c r="AP118" s="45"/>
      <c r="AQ118" s="45"/>
      <c r="AR118" s="23"/>
    </row>
    <row r="119" spans="1:44" s="44" customFormat="1" ht="6.95" customHeight="1">
      <c r="AE119" s="45"/>
      <c r="AF119" s="45"/>
      <c r="AG119" s="45"/>
      <c r="AH119" s="45"/>
      <c r="AI119" s="45"/>
      <c r="AJ119" s="23"/>
      <c r="AK119" s="45"/>
      <c r="AL119" s="45"/>
      <c r="AM119" s="45"/>
      <c r="AN119" s="23"/>
      <c r="AO119" s="45"/>
      <c r="AP119" s="45"/>
      <c r="AQ119" s="45"/>
      <c r="AR119" s="23"/>
    </row>
    <row r="120" spans="1:44" s="44" customFormat="1" ht="6.95" customHeight="1">
      <c r="AE120" s="45"/>
      <c r="AF120" s="45"/>
      <c r="AG120" s="45"/>
      <c r="AH120" s="45"/>
      <c r="AI120" s="45"/>
      <c r="AJ120" s="23"/>
      <c r="AK120" s="45"/>
      <c r="AL120" s="45"/>
      <c r="AM120" s="45"/>
      <c r="AN120" s="23"/>
      <c r="AO120" s="45"/>
      <c r="AP120" s="45"/>
      <c r="AQ120" s="45"/>
      <c r="AR120" s="23"/>
    </row>
    <row r="121" spans="1:44" s="44" customFormat="1" ht="6.95" customHeight="1">
      <c r="AE121" s="45"/>
      <c r="AF121" s="45"/>
      <c r="AG121" s="45"/>
      <c r="AH121" s="45"/>
      <c r="AI121" s="45"/>
      <c r="AJ121" s="23"/>
      <c r="AK121" s="45"/>
      <c r="AL121" s="45"/>
      <c r="AM121" s="45"/>
      <c r="AN121" s="23"/>
      <c r="AO121" s="45"/>
      <c r="AP121" s="45"/>
      <c r="AQ121" s="45"/>
      <c r="AR121" s="23"/>
    </row>
    <row r="122" spans="1:44" s="44" customFormat="1" ht="6.95" customHeight="1">
      <c r="AE122" s="45"/>
      <c r="AF122" s="45"/>
      <c r="AG122" s="45"/>
      <c r="AH122" s="45"/>
      <c r="AI122" s="45"/>
      <c r="AJ122" s="23"/>
      <c r="AK122" s="45"/>
      <c r="AL122" s="45"/>
      <c r="AM122" s="45"/>
      <c r="AN122" s="23"/>
      <c r="AO122" s="45"/>
      <c r="AP122" s="45"/>
      <c r="AQ122" s="45"/>
      <c r="AR122" s="23"/>
    </row>
    <row r="123" spans="1:44" s="44" customFormat="1" ht="6.95" customHeight="1">
      <c r="AE123" s="45"/>
      <c r="AF123" s="45"/>
      <c r="AG123" s="45"/>
      <c r="AH123" s="45"/>
      <c r="AI123" s="45"/>
      <c r="AJ123" s="23"/>
      <c r="AK123" s="45"/>
      <c r="AL123" s="45"/>
      <c r="AM123" s="45"/>
      <c r="AN123" s="23"/>
      <c r="AO123" s="45"/>
      <c r="AP123" s="45"/>
      <c r="AQ123" s="45"/>
      <c r="AR123" s="23"/>
    </row>
    <row r="124" spans="1:44" s="44" customFormat="1" ht="6.95" customHeight="1">
      <c r="AE124" s="45"/>
      <c r="AF124" s="45"/>
      <c r="AG124" s="45"/>
      <c r="AH124" s="45"/>
      <c r="AI124" s="45"/>
      <c r="AJ124" s="23"/>
      <c r="AK124" s="45"/>
      <c r="AL124" s="45"/>
      <c r="AM124" s="45"/>
      <c r="AN124" s="23"/>
      <c r="AO124" s="45"/>
      <c r="AP124" s="45"/>
      <c r="AQ124" s="45"/>
      <c r="AR124" s="23"/>
    </row>
    <row r="125" spans="1:44" s="44" customFormat="1" ht="6.95" customHeight="1">
      <c r="AE125" s="45"/>
      <c r="AF125" s="45"/>
      <c r="AG125" s="45"/>
      <c r="AH125" s="45"/>
      <c r="AI125" s="45"/>
      <c r="AJ125" s="23"/>
      <c r="AK125" s="45"/>
      <c r="AL125" s="45"/>
      <c r="AM125" s="45"/>
      <c r="AN125" s="23"/>
      <c r="AO125" s="45"/>
      <c r="AP125" s="45"/>
      <c r="AQ125" s="45"/>
      <c r="AR125" s="23"/>
    </row>
    <row r="126" spans="1:44" s="44" customFormat="1" ht="6.95" customHeight="1">
      <c r="AE126" s="45"/>
      <c r="AF126" s="45"/>
      <c r="AG126" s="45"/>
      <c r="AH126" s="45"/>
      <c r="AI126" s="45"/>
      <c r="AJ126" s="23"/>
      <c r="AK126" s="45"/>
      <c r="AL126" s="45"/>
      <c r="AM126" s="45"/>
      <c r="AN126" s="23"/>
      <c r="AO126" s="45"/>
      <c r="AP126" s="45"/>
      <c r="AQ126" s="45"/>
      <c r="AR126" s="23"/>
    </row>
    <row r="127" spans="1:44" s="44" customFormat="1" ht="6.95" customHeight="1">
      <c r="AE127" s="45"/>
      <c r="AF127" s="45"/>
      <c r="AG127" s="45"/>
      <c r="AH127" s="45"/>
      <c r="AI127" s="45"/>
      <c r="AJ127" s="23"/>
      <c r="AK127" s="45"/>
      <c r="AL127" s="45"/>
      <c r="AM127" s="45"/>
      <c r="AN127" s="23"/>
      <c r="AO127" s="45"/>
      <c r="AP127" s="45"/>
      <c r="AQ127" s="45"/>
      <c r="AR127" s="23"/>
    </row>
    <row r="128" spans="1:44" s="44" customFormat="1" ht="6.95" customHeight="1">
      <c r="AE128" s="45"/>
      <c r="AF128" s="45"/>
      <c r="AG128" s="45"/>
      <c r="AH128" s="45"/>
      <c r="AI128" s="45"/>
      <c r="AJ128" s="23"/>
      <c r="AK128" s="45"/>
      <c r="AL128" s="45"/>
      <c r="AM128" s="45"/>
      <c r="AN128" s="23"/>
      <c r="AO128" s="45"/>
      <c r="AP128" s="45"/>
      <c r="AQ128" s="45"/>
      <c r="AR128" s="23"/>
    </row>
    <row r="129" spans="31:44" s="44" customFormat="1" ht="6.95" customHeight="1">
      <c r="AE129" s="45"/>
      <c r="AF129" s="45"/>
      <c r="AG129" s="45"/>
      <c r="AH129" s="45"/>
      <c r="AI129" s="45"/>
      <c r="AJ129" s="23"/>
      <c r="AK129" s="45"/>
      <c r="AL129" s="45"/>
      <c r="AM129" s="45"/>
      <c r="AN129" s="23"/>
      <c r="AO129" s="45"/>
      <c r="AP129" s="45"/>
      <c r="AQ129" s="45"/>
      <c r="AR129" s="23"/>
    </row>
    <row r="130" spans="31:44" s="44" customFormat="1" ht="6.95" customHeight="1">
      <c r="AE130" s="45"/>
      <c r="AF130" s="45"/>
      <c r="AG130" s="45"/>
      <c r="AH130" s="45"/>
      <c r="AI130" s="45"/>
      <c r="AJ130" s="23"/>
      <c r="AK130" s="45"/>
      <c r="AL130" s="45"/>
      <c r="AM130" s="45"/>
      <c r="AN130" s="23"/>
      <c r="AO130" s="45"/>
      <c r="AP130" s="45"/>
      <c r="AQ130" s="45"/>
      <c r="AR130" s="23"/>
    </row>
    <row r="131" spans="31:44" s="44" customFormat="1" ht="6.95" customHeight="1">
      <c r="AE131" s="45"/>
      <c r="AF131" s="45"/>
      <c r="AG131" s="45"/>
      <c r="AH131" s="45"/>
      <c r="AI131" s="45"/>
      <c r="AJ131" s="23"/>
      <c r="AK131" s="45"/>
      <c r="AL131" s="45"/>
      <c r="AM131" s="45"/>
      <c r="AN131" s="23"/>
      <c r="AO131" s="45"/>
      <c r="AP131" s="45"/>
      <c r="AQ131" s="45"/>
      <c r="AR131" s="23"/>
    </row>
    <row r="132" spans="31:44" s="44" customFormat="1" ht="6.95" customHeight="1">
      <c r="AE132" s="45"/>
      <c r="AF132" s="45"/>
      <c r="AG132" s="45"/>
      <c r="AH132" s="45"/>
      <c r="AI132" s="45"/>
      <c r="AJ132" s="23"/>
      <c r="AK132" s="45"/>
      <c r="AL132" s="45"/>
      <c r="AM132" s="45"/>
      <c r="AN132" s="23"/>
      <c r="AO132" s="45"/>
      <c r="AP132" s="45"/>
      <c r="AQ132" s="45"/>
      <c r="AR132" s="23"/>
    </row>
    <row r="133" spans="31:44" s="44" customFormat="1" ht="6.95" customHeight="1">
      <c r="AE133" s="45"/>
      <c r="AF133" s="45"/>
      <c r="AG133" s="45"/>
      <c r="AH133" s="45"/>
      <c r="AI133" s="45"/>
      <c r="AJ133" s="23"/>
      <c r="AK133" s="45"/>
      <c r="AL133" s="45"/>
      <c r="AM133" s="45"/>
      <c r="AN133" s="23"/>
      <c r="AO133" s="45"/>
      <c r="AP133" s="45"/>
      <c r="AQ133" s="45"/>
      <c r="AR133" s="23"/>
    </row>
    <row r="134" spans="31:44" s="44" customFormat="1" ht="6.95" customHeight="1">
      <c r="AE134" s="45"/>
      <c r="AF134" s="45"/>
      <c r="AG134" s="45"/>
      <c r="AH134" s="45"/>
      <c r="AI134" s="45"/>
      <c r="AJ134" s="23"/>
      <c r="AK134" s="45"/>
      <c r="AL134" s="45"/>
      <c r="AM134" s="45"/>
      <c r="AN134" s="23"/>
      <c r="AO134" s="45"/>
      <c r="AP134" s="45"/>
      <c r="AQ134" s="45"/>
      <c r="AR134" s="23"/>
    </row>
    <row r="135" spans="31:44" s="44" customFormat="1" ht="6.95" customHeight="1">
      <c r="AE135" s="45"/>
      <c r="AF135" s="45"/>
      <c r="AG135" s="45"/>
      <c r="AH135" s="45"/>
      <c r="AI135" s="45"/>
      <c r="AJ135" s="23"/>
      <c r="AK135" s="45"/>
      <c r="AL135" s="45"/>
      <c r="AM135" s="45"/>
      <c r="AN135" s="23"/>
      <c r="AO135" s="45"/>
      <c r="AP135" s="45"/>
      <c r="AQ135" s="45"/>
      <c r="AR135" s="23"/>
    </row>
    <row r="136" spans="31:44" s="44" customFormat="1" ht="6.95" customHeight="1">
      <c r="AE136" s="45"/>
      <c r="AF136" s="45"/>
      <c r="AG136" s="45"/>
      <c r="AH136" s="45"/>
      <c r="AI136" s="45"/>
      <c r="AJ136" s="23"/>
      <c r="AK136" s="45"/>
      <c r="AL136" s="45"/>
      <c r="AM136" s="45"/>
      <c r="AN136" s="23"/>
      <c r="AO136" s="45"/>
      <c r="AP136" s="45"/>
      <c r="AQ136" s="45"/>
      <c r="AR136" s="23"/>
    </row>
    <row r="137" spans="31:44" s="44" customFormat="1" ht="6.95" customHeight="1">
      <c r="AE137" s="45"/>
      <c r="AF137" s="45"/>
      <c r="AG137" s="45"/>
      <c r="AH137" s="45"/>
      <c r="AI137" s="45"/>
      <c r="AJ137" s="23"/>
      <c r="AK137" s="45"/>
      <c r="AL137" s="45"/>
      <c r="AM137" s="45"/>
      <c r="AN137" s="23"/>
      <c r="AO137" s="45"/>
      <c r="AP137" s="45"/>
      <c r="AQ137" s="45"/>
      <c r="AR137" s="23"/>
    </row>
    <row r="138" spans="31:44" s="44" customFormat="1" ht="6.95" customHeight="1">
      <c r="AE138" s="45"/>
      <c r="AF138" s="45"/>
      <c r="AG138" s="45"/>
      <c r="AH138" s="45"/>
      <c r="AI138" s="45"/>
      <c r="AJ138" s="23"/>
      <c r="AK138" s="45"/>
      <c r="AL138" s="45"/>
      <c r="AM138" s="45"/>
      <c r="AN138" s="23"/>
      <c r="AO138" s="45"/>
      <c r="AP138" s="45"/>
      <c r="AQ138" s="45"/>
      <c r="AR138" s="23"/>
    </row>
    <row r="139" spans="31:44" s="44" customFormat="1" ht="6.95" customHeight="1">
      <c r="AE139" s="45"/>
      <c r="AF139" s="45"/>
      <c r="AG139" s="45"/>
      <c r="AH139" s="45"/>
      <c r="AI139" s="45"/>
      <c r="AJ139" s="23"/>
      <c r="AK139" s="45"/>
      <c r="AL139" s="45"/>
      <c r="AM139" s="45"/>
      <c r="AN139" s="23"/>
      <c r="AO139" s="45"/>
      <c r="AP139" s="45"/>
      <c r="AQ139" s="45"/>
      <c r="AR139" s="23"/>
    </row>
    <row r="140" spans="31:44" s="44" customFormat="1" ht="6.95" customHeight="1">
      <c r="AE140" s="45"/>
      <c r="AF140" s="45"/>
      <c r="AG140" s="45"/>
      <c r="AH140" s="45"/>
      <c r="AI140" s="45"/>
      <c r="AJ140" s="23"/>
      <c r="AK140" s="45"/>
      <c r="AL140" s="45"/>
      <c r="AM140" s="45"/>
      <c r="AN140" s="23"/>
      <c r="AO140" s="45"/>
      <c r="AP140" s="45"/>
      <c r="AQ140" s="45"/>
      <c r="AR140" s="23"/>
    </row>
    <row r="141" spans="31:44" s="44" customFormat="1" ht="6.95" customHeight="1">
      <c r="AE141" s="45"/>
      <c r="AF141" s="45"/>
      <c r="AG141" s="45"/>
      <c r="AH141" s="45"/>
      <c r="AI141" s="45"/>
      <c r="AJ141" s="23"/>
      <c r="AK141" s="45"/>
      <c r="AL141" s="45"/>
      <c r="AM141" s="45"/>
      <c r="AN141" s="23"/>
      <c r="AO141" s="45"/>
      <c r="AP141" s="45"/>
      <c r="AQ141" s="45"/>
      <c r="AR141" s="23"/>
    </row>
    <row r="142" spans="31:44" s="44" customFormat="1" ht="6.95" customHeight="1">
      <c r="AE142" s="45"/>
      <c r="AF142" s="45"/>
      <c r="AG142" s="45"/>
      <c r="AH142" s="45"/>
      <c r="AI142" s="45"/>
      <c r="AJ142" s="23"/>
      <c r="AK142" s="45"/>
      <c r="AL142" s="45"/>
      <c r="AM142" s="45"/>
      <c r="AN142" s="23"/>
      <c r="AO142" s="45"/>
      <c r="AP142" s="45"/>
      <c r="AQ142" s="45"/>
      <c r="AR142" s="23"/>
    </row>
    <row r="143" spans="31:44" s="44" customFormat="1" ht="6.95" customHeight="1">
      <c r="AE143" s="45"/>
      <c r="AF143" s="45"/>
      <c r="AG143" s="45"/>
      <c r="AH143" s="45"/>
      <c r="AI143" s="45"/>
      <c r="AJ143" s="23"/>
      <c r="AK143" s="45"/>
      <c r="AL143" s="45"/>
      <c r="AM143" s="45"/>
      <c r="AN143" s="23"/>
      <c r="AO143" s="45"/>
      <c r="AP143" s="45"/>
      <c r="AQ143" s="45"/>
      <c r="AR143" s="23"/>
    </row>
    <row r="144" spans="31:44" s="44" customFormat="1" ht="6.95" customHeight="1">
      <c r="AE144" s="45"/>
      <c r="AF144" s="45"/>
      <c r="AG144" s="45"/>
      <c r="AH144" s="45"/>
      <c r="AI144" s="45"/>
      <c r="AJ144" s="23"/>
      <c r="AK144" s="45"/>
      <c r="AL144" s="45"/>
      <c r="AM144" s="45"/>
      <c r="AN144" s="23"/>
      <c r="AO144" s="45"/>
      <c r="AP144" s="45"/>
      <c r="AQ144" s="45"/>
      <c r="AR144" s="23"/>
    </row>
    <row r="145" spans="31:44" s="44" customFormat="1" ht="6.95" customHeight="1">
      <c r="AE145" s="45"/>
      <c r="AF145" s="45"/>
      <c r="AG145" s="45"/>
      <c r="AH145" s="45"/>
      <c r="AI145" s="45"/>
      <c r="AJ145" s="23"/>
      <c r="AK145" s="45"/>
      <c r="AL145" s="45"/>
      <c r="AM145" s="45"/>
      <c r="AN145" s="23"/>
      <c r="AO145" s="45"/>
      <c r="AP145" s="45"/>
      <c r="AQ145" s="45"/>
      <c r="AR145" s="23"/>
    </row>
    <row r="146" spans="31:44" s="44" customFormat="1" ht="6.95" customHeight="1">
      <c r="AE146" s="45"/>
      <c r="AF146" s="45"/>
      <c r="AG146" s="45"/>
      <c r="AH146" s="45"/>
      <c r="AI146" s="45"/>
      <c r="AJ146" s="23"/>
      <c r="AK146" s="45"/>
      <c r="AL146" s="45"/>
      <c r="AM146" s="45"/>
      <c r="AN146" s="23"/>
      <c r="AO146" s="45"/>
      <c r="AP146" s="45"/>
      <c r="AQ146" s="45"/>
      <c r="AR146" s="23"/>
    </row>
    <row r="147" spans="31:44" s="44" customFormat="1" ht="6.95" customHeight="1">
      <c r="AE147" s="45"/>
      <c r="AF147" s="45"/>
      <c r="AG147" s="45"/>
      <c r="AH147" s="45"/>
      <c r="AI147" s="45"/>
      <c r="AJ147" s="23"/>
      <c r="AK147" s="45"/>
      <c r="AL147" s="45"/>
      <c r="AM147" s="45"/>
      <c r="AN147" s="23"/>
      <c r="AO147" s="45"/>
      <c r="AP147" s="45"/>
      <c r="AQ147" s="45"/>
      <c r="AR147" s="23"/>
    </row>
    <row r="148" spans="31:44" s="44" customFormat="1" ht="6.95" customHeight="1">
      <c r="AE148" s="45"/>
      <c r="AF148" s="45"/>
      <c r="AG148" s="45"/>
      <c r="AH148" s="45"/>
      <c r="AI148" s="45"/>
      <c r="AJ148" s="23"/>
      <c r="AK148" s="45"/>
      <c r="AL148" s="45"/>
      <c r="AM148" s="45"/>
      <c r="AN148" s="23"/>
      <c r="AO148" s="45"/>
      <c r="AP148" s="45"/>
      <c r="AQ148" s="45"/>
      <c r="AR148" s="23"/>
    </row>
    <row r="149" spans="31:44" s="44" customFormat="1" ht="6.95" customHeight="1">
      <c r="AE149" s="45"/>
      <c r="AF149" s="45"/>
      <c r="AG149" s="45"/>
      <c r="AH149" s="45"/>
      <c r="AI149" s="45"/>
      <c r="AJ149" s="23"/>
      <c r="AK149" s="45"/>
      <c r="AL149" s="45"/>
      <c r="AM149" s="45"/>
      <c r="AN149" s="23"/>
      <c r="AO149" s="45"/>
      <c r="AP149" s="45"/>
      <c r="AQ149" s="45"/>
      <c r="AR149" s="23"/>
    </row>
    <row r="150" spans="31:44" s="44" customFormat="1" ht="6.95" customHeight="1">
      <c r="AE150" s="45"/>
      <c r="AF150" s="45"/>
      <c r="AG150" s="45"/>
      <c r="AH150" s="45"/>
      <c r="AI150" s="45"/>
      <c r="AJ150" s="23"/>
      <c r="AK150" s="45"/>
      <c r="AL150" s="45"/>
      <c r="AM150" s="45"/>
      <c r="AN150" s="23"/>
      <c r="AO150" s="45"/>
      <c r="AP150" s="45"/>
      <c r="AQ150" s="45"/>
      <c r="AR150" s="23"/>
    </row>
    <row r="151" spans="31:44" s="44" customFormat="1" ht="6.95" customHeight="1">
      <c r="AE151" s="45"/>
      <c r="AF151" s="45"/>
      <c r="AG151" s="45"/>
      <c r="AH151" s="45"/>
      <c r="AI151" s="45"/>
      <c r="AJ151" s="23"/>
      <c r="AK151" s="45"/>
      <c r="AL151" s="45"/>
      <c r="AM151" s="45"/>
      <c r="AN151" s="23"/>
      <c r="AO151" s="45"/>
      <c r="AP151" s="45"/>
      <c r="AQ151" s="45"/>
      <c r="AR151" s="23"/>
    </row>
    <row r="152" spans="31:44" s="44" customFormat="1" ht="6.95" customHeight="1">
      <c r="AE152" s="45"/>
      <c r="AF152" s="45"/>
      <c r="AG152" s="45"/>
      <c r="AH152" s="45"/>
      <c r="AI152" s="45"/>
      <c r="AJ152" s="23"/>
      <c r="AK152" s="45"/>
      <c r="AL152" s="45"/>
      <c r="AM152" s="45"/>
      <c r="AN152" s="23"/>
      <c r="AO152" s="45"/>
      <c r="AP152" s="45"/>
      <c r="AQ152" s="45"/>
      <c r="AR152" s="23"/>
    </row>
    <row r="153" spans="31:44" s="44" customFormat="1" ht="6.95" customHeight="1">
      <c r="AE153" s="45"/>
      <c r="AF153" s="45"/>
      <c r="AG153" s="45"/>
      <c r="AH153" s="45"/>
      <c r="AI153" s="45"/>
      <c r="AJ153" s="23"/>
      <c r="AK153" s="45"/>
      <c r="AL153" s="45"/>
      <c r="AM153" s="45"/>
      <c r="AN153" s="23"/>
      <c r="AO153" s="45"/>
      <c r="AP153" s="45"/>
      <c r="AQ153" s="45"/>
      <c r="AR153" s="23"/>
    </row>
    <row r="154" spans="31:44" s="44" customFormat="1" ht="6.95" customHeight="1">
      <c r="AE154" s="45"/>
      <c r="AF154" s="45"/>
      <c r="AG154" s="45"/>
      <c r="AH154" s="45"/>
      <c r="AI154" s="45"/>
      <c r="AJ154" s="23"/>
      <c r="AK154" s="45"/>
      <c r="AL154" s="45"/>
      <c r="AM154" s="45"/>
      <c r="AN154" s="23"/>
      <c r="AO154" s="45"/>
      <c r="AP154" s="45"/>
      <c r="AQ154" s="45"/>
      <c r="AR154" s="23"/>
    </row>
    <row r="155" spans="31:44" s="44" customFormat="1" ht="6.95" customHeight="1">
      <c r="AE155" s="45"/>
      <c r="AF155" s="45"/>
      <c r="AG155" s="45"/>
      <c r="AH155" s="45"/>
      <c r="AI155" s="45"/>
      <c r="AJ155" s="23"/>
      <c r="AK155" s="45"/>
      <c r="AL155" s="45"/>
      <c r="AM155" s="45"/>
      <c r="AN155" s="23"/>
      <c r="AO155" s="45"/>
      <c r="AP155" s="45"/>
      <c r="AQ155" s="45"/>
      <c r="AR155" s="23"/>
    </row>
    <row r="156" spans="31:44" s="44" customFormat="1" ht="6.95" customHeight="1">
      <c r="AE156" s="45"/>
      <c r="AF156" s="45"/>
      <c r="AG156" s="45"/>
      <c r="AH156" s="45"/>
      <c r="AI156" s="45"/>
      <c r="AJ156" s="23"/>
      <c r="AK156" s="45"/>
      <c r="AL156" s="45"/>
      <c r="AM156" s="45"/>
      <c r="AN156" s="23"/>
      <c r="AO156" s="45"/>
      <c r="AP156" s="45"/>
      <c r="AQ156" s="45"/>
      <c r="AR156" s="23"/>
    </row>
    <row r="157" spans="31:44" s="44" customFormat="1" ht="6.95" customHeight="1">
      <c r="AE157" s="45"/>
      <c r="AF157" s="45"/>
      <c r="AG157" s="45"/>
      <c r="AH157" s="45"/>
      <c r="AI157" s="45"/>
      <c r="AJ157" s="23"/>
      <c r="AK157" s="45"/>
      <c r="AL157" s="45"/>
      <c r="AM157" s="45"/>
      <c r="AN157" s="23"/>
      <c r="AO157" s="45"/>
      <c r="AP157" s="45"/>
      <c r="AQ157" s="45"/>
      <c r="AR157" s="23"/>
    </row>
    <row r="158" spans="31:44" s="44" customFormat="1" ht="6.95" customHeight="1">
      <c r="AE158" s="45"/>
      <c r="AF158" s="45"/>
      <c r="AG158" s="45"/>
      <c r="AH158" s="45"/>
      <c r="AI158" s="45"/>
      <c r="AJ158" s="23"/>
      <c r="AK158" s="45"/>
      <c r="AL158" s="45"/>
      <c r="AM158" s="45"/>
      <c r="AN158" s="23"/>
      <c r="AO158" s="45"/>
      <c r="AP158" s="45"/>
      <c r="AQ158" s="45"/>
      <c r="AR158" s="23"/>
    </row>
    <row r="159" spans="31:44" s="44" customFormat="1" ht="6.95" customHeight="1">
      <c r="AE159" s="45"/>
      <c r="AF159" s="45"/>
      <c r="AG159" s="45"/>
      <c r="AH159" s="45"/>
      <c r="AI159" s="45"/>
      <c r="AJ159" s="23"/>
      <c r="AK159" s="45"/>
      <c r="AL159" s="45"/>
      <c r="AM159" s="45"/>
      <c r="AN159" s="23"/>
      <c r="AO159" s="45"/>
      <c r="AP159" s="45"/>
      <c r="AQ159" s="45"/>
      <c r="AR159" s="23"/>
    </row>
    <row r="160" spans="31:44" s="44" customFormat="1" ht="6.95" customHeight="1">
      <c r="AE160" s="45"/>
      <c r="AF160" s="45"/>
      <c r="AG160" s="45"/>
      <c r="AH160" s="45"/>
      <c r="AI160" s="45"/>
      <c r="AJ160" s="23"/>
      <c r="AK160" s="45"/>
      <c r="AL160" s="45"/>
      <c r="AM160" s="45"/>
      <c r="AN160" s="23"/>
      <c r="AO160" s="45"/>
      <c r="AP160" s="45"/>
      <c r="AQ160" s="45"/>
      <c r="AR160" s="23"/>
    </row>
    <row r="161" spans="31:44" s="44" customFormat="1" ht="6.95" customHeight="1">
      <c r="AE161" s="45"/>
      <c r="AF161" s="45"/>
      <c r="AG161" s="45"/>
      <c r="AH161" s="45"/>
      <c r="AI161" s="45"/>
      <c r="AJ161" s="23"/>
      <c r="AK161" s="45"/>
      <c r="AL161" s="45"/>
      <c r="AM161" s="45"/>
      <c r="AN161" s="23"/>
      <c r="AO161" s="45"/>
      <c r="AP161" s="45"/>
      <c r="AQ161" s="45"/>
      <c r="AR161" s="23"/>
    </row>
    <row r="162" spans="31:44" s="44" customFormat="1" ht="6.95" customHeight="1">
      <c r="AE162" s="45"/>
      <c r="AF162" s="45"/>
      <c r="AG162" s="45"/>
      <c r="AH162" s="45"/>
      <c r="AI162" s="45"/>
      <c r="AJ162" s="23"/>
      <c r="AK162" s="45"/>
      <c r="AL162" s="45"/>
      <c r="AM162" s="45"/>
      <c r="AN162" s="23"/>
      <c r="AO162" s="45"/>
      <c r="AP162" s="45"/>
      <c r="AQ162" s="45"/>
      <c r="AR162" s="23"/>
    </row>
    <row r="163" spans="31:44" s="44" customFormat="1" ht="6.95" customHeight="1">
      <c r="AE163" s="45"/>
      <c r="AF163" s="45"/>
      <c r="AG163" s="45"/>
      <c r="AH163" s="45"/>
      <c r="AI163" s="45"/>
      <c r="AJ163" s="23"/>
      <c r="AK163" s="45"/>
      <c r="AL163" s="45"/>
      <c r="AM163" s="45"/>
      <c r="AN163" s="23"/>
      <c r="AO163" s="45"/>
      <c r="AP163" s="45"/>
      <c r="AQ163" s="45"/>
      <c r="AR163" s="23"/>
    </row>
    <row r="164" spans="31:44" s="44" customFormat="1" ht="6.95" customHeight="1">
      <c r="AE164" s="45"/>
      <c r="AF164" s="45"/>
      <c r="AG164" s="45"/>
      <c r="AH164" s="45"/>
      <c r="AI164" s="45"/>
      <c r="AJ164" s="23"/>
      <c r="AK164" s="45"/>
      <c r="AL164" s="45"/>
      <c r="AM164" s="45"/>
      <c r="AN164" s="23"/>
      <c r="AO164" s="45"/>
      <c r="AP164" s="45"/>
      <c r="AQ164" s="45"/>
      <c r="AR164" s="23"/>
    </row>
    <row r="165" spans="31:44" s="44" customFormat="1" ht="6.95" customHeight="1">
      <c r="AE165" s="45"/>
      <c r="AF165" s="45"/>
      <c r="AG165" s="45"/>
      <c r="AH165" s="45"/>
      <c r="AI165" s="45"/>
      <c r="AJ165" s="23"/>
      <c r="AK165" s="45"/>
      <c r="AL165" s="45"/>
      <c r="AM165" s="45"/>
      <c r="AN165" s="23"/>
      <c r="AO165" s="45"/>
      <c r="AP165" s="45"/>
      <c r="AQ165" s="45"/>
      <c r="AR165" s="23"/>
    </row>
    <row r="166" spans="31:44" s="44" customFormat="1" ht="6.95" customHeight="1">
      <c r="AE166" s="45"/>
      <c r="AF166" s="45"/>
      <c r="AG166" s="45"/>
      <c r="AH166" s="45"/>
      <c r="AI166" s="45"/>
      <c r="AJ166" s="23"/>
      <c r="AK166" s="45"/>
      <c r="AL166" s="45"/>
      <c r="AM166" s="45"/>
      <c r="AN166" s="23"/>
      <c r="AO166" s="45"/>
      <c r="AP166" s="45"/>
      <c r="AQ166" s="45"/>
      <c r="AR166" s="23"/>
    </row>
    <row r="167" spans="31:44" s="44" customFormat="1" ht="6.95" customHeight="1">
      <c r="AE167" s="45"/>
      <c r="AF167" s="45"/>
      <c r="AG167" s="45"/>
      <c r="AH167" s="45"/>
      <c r="AI167" s="45"/>
      <c r="AJ167" s="23"/>
      <c r="AK167" s="45"/>
      <c r="AL167" s="45"/>
      <c r="AM167" s="45"/>
      <c r="AN167" s="23"/>
      <c r="AO167" s="45"/>
      <c r="AP167" s="45"/>
      <c r="AQ167" s="45"/>
      <c r="AR167" s="23"/>
    </row>
    <row r="168" spans="31:44" s="44" customFormat="1" ht="6.95" customHeight="1">
      <c r="AE168" s="45"/>
      <c r="AF168" s="45"/>
      <c r="AG168" s="45"/>
      <c r="AH168" s="45"/>
      <c r="AI168" s="45"/>
      <c r="AJ168" s="23"/>
      <c r="AK168" s="45"/>
      <c r="AL168" s="45"/>
      <c r="AM168" s="45"/>
      <c r="AN168" s="23"/>
      <c r="AO168" s="45"/>
      <c r="AP168" s="45"/>
      <c r="AQ168" s="45"/>
      <c r="AR168" s="23"/>
    </row>
    <row r="169" spans="31:44" s="44" customFormat="1" ht="6.95" customHeight="1">
      <c r="AE169" s="45"/>
      <c r="AF169" s="45"/>
      <c r="AG169" s="45"/>
      <c r="AH169" s="45"/>
      <c r="AI169" s="45"/>
      <c r="AJ169" s="23"/>
      <c r="AK169" s="45"/>
      <c r="AL169" s="45"/>
      <c r="AM169" s="45"/>
      <c r="AN169" s="23"/>
      <c r="AO169" s="45"/>
      <c r="AP169" s="45"/>
      <c r="AQ169" s="45"/>
      <c r="AR169" s="23"/>
    </row>
    <row r="170" spans="31:44" s="44" customFormat="1" ht="6.95" customHeight="1">
      <c r="AE170" s="45"/>
      <c r="AF170" s="45"/>
      <c r="AG170" s="45"/>
      <c r="AH170" s="45"/>
      <c r="AI170" s="45"/>
      <c r="AJ170" s="23"/>
      <c r="AK170" s="45"/>
      <c r="AL170" s="45"/>
      <c r="AM170" s="45"/>
      <c r="AN170" s="23"/>
      <c r="AO170" s="45"/>
      <c r="AP170" s="45"/>
      <c r="AQ170" s="45"/>
      <c r="AR170" s="23"/>
    </row>
    <row r="171" spans="31:44" s="44" customFormat="1" ht="6.95" customHeight="1">
      <c r="AE171" s="45"/>
      <c r="AF171" s="45"/>
      <c r="AG171" s="45"/>
      <c r="AH171" s="45"/>
      <c r="AI171" s="45"/>
      <c r="AJ171" s="23"/>
      <c r="AK171" s="45"/>
      <c r="AL171" s="45"/>
      <c r="AM171" s="45"/>
      <c r="AN171" s="23"/>
      <c r="AO171" s="45"/>
      <c r="AP171" s="45"/>
      <c r="AQ171" s="45"/>
      <c r="AR171" s="23"/>
    </row>
    <row r="172" spans="31:44" s="44" customFormat="1" ht="6.95" customHeight="1">
      <c r="AE172" s="45"/>
      <c r="AF172" s="45"/>
      <c r="AG172" s="45"/>
      <c r="AH172" s="45"/>
      <c r="AI172" s="45"/>
      <c r="AJ172" s="23"/>
      <c r="AK172" s="45"/>
      <c r="AL172" s="45"/>
      <c r="AM172" s="45"/>
      <c r="AN172" s="23"/>
      <c r="AO172" s="45"/>
      <c r="AP172" s="45"/>
      <c r="AQ172" s="45"/>
      <c r="AR172" s="23"/>
    </row>
    <row r="173" spans="31:44" s="44" customFormat="1" ht="6.95" customHeight="1">
      <c r="AE173" s="45"/>
      <c r="AF173" s="45"/>
      <c r="AG173" s="45"/>
      <c r="AH173" s="45"/>
      <c r="AI173" s="45"/>
      <c r="AJ173" s="23"/>
      <c r="AK173" s="45"/>
      <c r="AL173" s="45"/>
      <c r="AM173" s="45"/>
      <c r="AN173" s="23"/>
      <c r="AO173" s="45"/>
      <c r="AP173" s="45"/>
      <c r="AQ173" s="45"/>
      <c r="AR173" s="23"/>
    </row>
    <row r="174" spans="31:44" s="44" customFormat="1" ht="6.95" customHeight="1">
      <c r="AE174" s="45"/>
      <c r="AF174" s="45"/>
      <c r="AG174" s="45"/>
      <c r="AH174" s="45"/>
      <c r="AI174" s="45"/>
      <c r="AJ174" s="23"/>
      <c r="AK174" s="45"/>
      <c r="AL174" s="45"/>
      <c r="AM174" s="45"/>
      <c r="AN174" s="23"/>
      <c r="AO174" s="45"/>
      <c r="AP174" s="45"/>
      <c r="AQ174" s="45"/>
      <c r="AR174" s="23"/>
    </row>
    <row r="175" spans="31:44" s="44" customFormat="1" ht="6.95" customHeight="1">
      <c r="AE175" s="45"/>
      <c r="AF175" s="45"/>
      <c r="AG175" s="45"/>
      <c r="AH175" s="45"/>
      <c r="AI175" s="45"/>
      <c r="AJ175" s="23"/>
      <c r="AK175" s="45"/>
      <c r="AL175" s="45"/>
      <c r="AM175" s="45"/>
      <c r="AN175" s="23"/>
      <c r="AO175" s="45"/>
      <c r="AP175" s="45"/>
      <c r="AQ175" s="45"/>
      <c r="AR175" s="23"/>
    </row>
    <row r="176" spans="31:44" s="44" customFormat="1" ht="6.95" customHeight="1">
      <c r="AE176" s="45"/>
      <c r="AF176" s="45"/>
      <c r="AG176" s="45"/>
      <c r="AH176" s="45"/>
      <c r="AI176" s="45"/>
      <c r="AJ176" s="23"/>
      <c r="AK176" s="45"/>
      <c r="AL176" s="45"/>
      <c r="AM176" s="45"/>
      <c r="AN176" s="23"/>
      <c r="AO176" s="45"/>
      <c r="AP176" s="45"/>
      <c r="AQ176" s="45"/>
      <c r="AR176" s="23"/>
    </row>
    <row r="177" spans="31:44" s="44" customFormat="1" ht="6.95" customHeight="1">
      <c r="AE177" s="45"/>
      <c r="AF177" s="45"/>
      <c r="AG177" s="45"/>
      <c r="AH177" s="45"/>
      <c r="AI177" s="45"/>
      <c r="AJ177" s="23"/>
      <c r="AK177" s="45"/>
      <c r="AL177" s="45"/>
      <c r="AM177" s="45"/>
      <c r="AN177" s="23"/>
      <c r="AO177" s="45"/>
      <c r="AP177" s="45"/>
      <c r="AQ177" s="45"/>
      <c r="AR177" s="23"/>
    </row>
    <row r="178" spans="31:44" s="44" customFormat="1" ht="6.95" customHeight="1">
      <c r="AE178" s="45"/>
      <c r="AF178" s="45"/>
      <c r="AG178" s="45"/>
      <c r="AH178" s="45"/>
      <c r="AI178" s="45"/>
      <c r="AJ178" s="23"/>
      <c r="AK178" s="45"/>
      <c r="AL178" s="45"/>
      <c r="AM178" s="45"/>
      <c r="AN178" s="23"/>
      <c r="AO178" s="45"/>
      <c r="AP178" s="45"/>
      <c r="AQ178" s="45"/>
      <c r="AR178" s="23"/>
    </row>
    <row r="179" spans="31:44" s="44" customFormat="1" ht="6.95" customHeight="1">
      <c r="AE179" s="45"/>
      <c r="AF179" s="45"/>
      <c r="AG179" s="45"/>
      <c r="AH179" s="45"/>
      <c r="AI179" s="45"/>
      <c r="AJ179" s="23"/>
      <c r="AK179" s="45"/>
      <c r="AL179" s="45"/>
      <c r="AM179" s="45"/>
      <c r="AN179" s="23"/>
      <c r="AO179" s="45"/>
      <c r="AP179" s="45"/>
      <c r="AQ179" s="45"/>
      <c r="AR179" s="23"/>
    </row>
    <row r="180" spans="31:44" s="44" customFormat="1" ht="6.95" customHeight="1">
      <c r="AE180" s="45"/>
      <c r="AF180" s="45"/>
      <c r="AG180" s="45"/>
      <c r="AH180" s="45"/>
      <c r="AI180" s="45"/>
      <c r="AJ180" s="23"/>
      <c r="AK180" s="45"/>
      <c r="AL180" s="45"/>
      <c r="AM180" s="45"/>
      <c r="AN180" s="23"/>
      <c r="AO180" s="45"/>
      <c r="AP180" s="45"/>
      <c r="AQ180" s="45"/>
      <c r="AR180" s="23"/>
    </row>
    <row r="181" spans="31:44" s="44" customFormat="1" ht="6.95" customHeight="1">
      <c r="AE181" s="45"/>
      <c r="AF181" s="45"/>
      <c r="AG181" s="45"/>
      <c r="AH181" s="45"/>
      <c r="AI181" s="45"/>
      <c r="AJ181" s="23"/>
      <c r="AK181" s="45"/>
      <c r="AL181" s="45"/>
      <c r="AM181" s="45"/>
      <c r="AN181" s="23"/>
      <c r="AO181" s="45"/>
      <c r="AP181" s="45"/>
      <c r="AQ181" s="45"/>
      <c r="AR181" s="23"/>
    </row>
    <row r="182" spans="31:44" s="44" customFormat="1" ht="6.95" customHeight="1">
      <c r="AE182" s="45"/>
      <c r="AF182" s="45"/>
      <c r="AG182" s="45"/>
      <c r="AH182" s="45"/>
      <c r="AI182" s="45"/>
      <c r="AJ182" s="23"/>
      <c r="AK182" s="45"/>
      <c r="AL182" s="45"/>
      <c r="AM182" s="45"/>
      <c r="AN182" s="23"/>
      <c r="AO182" s="45"/>
      <c r="AP182" s="45"/>
      <c r="AQ182" s="45"/>
      <c r="AR182" s="23"/>
    </row>
    <row r="183" spans="31:44" s="44" customFormat="1" ht="6.95" customHeight="1">
      <c r="AE183" s="45"/>
      <c r="AF183" s="45"/>
      <c r="AG183" s="45"/>
      <c r="AH183" s="45"/>
      <c r="AI183" s="45"/>
      <c r="AJ183" s="23"/>
      <c r="AK183" s="45"/>
      <c r="AL183" s="45"/>
      <c r="AM183" s="45"/>
      <c r="AN183" s="23"/>
      <c r="AO183" s="45"/>
      <c r="AP183" s="45"/>
      <c r="AQ183" s="45"/>
      <c r="AR183" s="23"/>
    </row>
    <row r="184" spans="31:44" s="44" customFormat="1" ht="6.95" customHeight="1">
      <c r="AE184" s="45"/>
      <c r="AF184" s="45"/>
      <c r="AG184" s="45"/>
      <c r="AH184" s="45"/>
      <c r="AI184" s="45"/>
      <c r="AJ184" s="23"/>
      <c r="AK184" s="45"/>
      <c r="AL184" s="45"/>
      <c r="AM184" s="45"/>
      <c r="AN184" s="23"/>
      <c r="AO184" s="45"/>
      <c r="AP184" s="45"/>
      <c r="AQ184" s="45"/>
      <c r="AR184" s="23"/>
    </row>
    <row r="185" spans="31:44" s="44" customFormat="1" ht="6.95" customHeight="1">
      <c r="AE185" s="45"/>
      <c r="AF185" s="45"/>
      <c r="AG185" s="45"/>
      <c r="AH185" s="45"/>
      <c r="AI185" s="45"/>
      <c r="AJ185" s="23"/>
      <c r="AK185" s="45"/>
      <c r="AL185" s="45"/>
      <c r="AM185" s="45"/>
      <c r="AN185" s="23"/>
      <c r="AO185" s="45"/>
      <c r="AP185" s="45"/>
      <c r="AQ185" s="45"/>
      <c r="AR185" s="23"/>
    </row>
    <row r="186" spans="31:44" s="44" customFormat="1" ht="6.95" customHeight="1">
      <c r="AE186" s="45"/>
      <c r="AF186" s="45"/>
      <c r="AG186" s="45"/>
      <c r="AH186" s="45"/>
      <c r="AI186" s="45"/>
      <c r="AJ186" s="23"/>
      <c r="AK186" s="45"/>
      <c r="AL186" s="45"/>
      <c r="AM186" s="45"/>
      <c r="AN186" s="23"/>
      <c r="AO186" s="45"/>
      <c r="AP186" s="45"/>
      <c r="AQ186" s="45"/>
      <c r="AR186" s="23"/>
    </row>
    <row r="187" spans="31:44" s="44" customFormat="1" ht="6.95" customHeight="1">
      <c r="AE187" s="45"/>
      <c r="AF187" s="45"/>
      <c r="AG187" s="45"/>
      <c r="AH187" s="45"/>
      <c r="AI187" s="45"/>
      <c r="AJ187" s="23"/>
      <c r="AK187" s="45"/>
      <c r="AL187" s="45"/>
      <c r="AM187" s="45"/>
      <c r="AN187" s="23"/>
      <c r="AO187" s="45"/>
      <c r="AP187" s="45"/>
      <c r="AQ187" s="45"/>
      <c r="AR187" s="23"/>
    </row>
    <row r="188" spans="31:44" s="44" customFormat="1" ht="6.95" customHeight="1">
      <c r="AE188" s="45"/>
      <c r="AF188" s="45"/>
      <c r="AG188" s="45"/>
      <c r="AH188" s="45"/>
      <c r="AI188" s="45"/>
      <c r="AJ188" s="23"/>
      <c r="AK188" s="45"/>
      <c r="AL188" s="45"/>
      <c r="AM188" s="45"/>
      <c r="AN188" s="23"/>
      <c r="AO188" s="45"/>
      <c r="AP188" s="45"/>
      <c r="AQ188" s="45"/>
      <c r="AR188" s="23"/>
    </row>
    <row r="189" spans="31:44" s="44" customFormat="1" ht="6.95" customHeight="1">
      <c r="AE189" s="45"/>
      <c r="AF189" s="45"/>
      <c r="AG189" s="45"/>
      <c r="AH189" s="45"/>
      <c r="AI189" s="45"/>
      <c r="AJ189" s="23"/>
      <c r="AK189" s="45"/>
      <c r="AL189" s="45"/>
      <c r="AM189" s="45"/>
      <c r="AN189" s="23"/>
      <c r="AO189" s="45"/>
      <c r="AP189" s="45"/>
      <c r="AQ189" s="45"/>
      <c r="AR189" s="23"/>
    </row>
    <row r="190" spans="31:44" s="44" customFormat="1" ht="6.95" customHeight="1">
      <c r="AE190" s="45"/>
      <c r="AF190" s="45"/>
      <c r="AG190" s="45"/>
      <c r="AH190" s="45"/>
      <c r="AI190" s="45"/>
      <c r="AJ190" s="23"/>
      <c r="AK190" s="45"/>
      <c r="AL190" s="45"/>
      <c r="AM190" s="45"/>
      <c r="AN190" s="23"/>
      <c r="AO190" s="45"/>
      <c r="AP190" s="45"/>
      <c r="AQ190" s="45"/>
      <c r="AR190" s="23"/>
    </row>
    <row r="191" spans="31:44" s="44" customFormat="1" ht="6.95" customHeight="1">
      <c r="AE191" s="45"/>
      <c r="AF191" s="45"/>
      <c r="AG191" s="45"/>
      <c r="AH191" s="45"/>
      <c r="AI191" s="45"/>
      <c r="AJ191" s="23"/>
      <c r="AK191" s="45"/>
      <c r="AL191" s="45"/>
      <c r="AM191" s="45"/>
      <c r="AN191" s="23"/>
      <c r="AO191" s="45"/>
      <c r="AP191" s="45"/>
      <c r="AQ191" s="45"/>
      <c r="AR191" s="23"/>
    </row>
    <row r="192" spans="31:44" s="44" customFormat="1" ht="6.95" customHeight="1">
      <c r="AE192" s="45"/>
      <c r="AF192" s="45"/>
      <c r="AG192" s="45"/>
      <c r="AH192" s="45"/>
      <c r="AI192" s="45"/>
      <c r="AJ192" s="23"/>
      <c r="AK192" s="45"/>
      <c r="AL192" s="45"/>
      <c r="AM192" s="45"/>
      <c r="AN192" s="23"/>
      <c r="AO192" s="45"/>
      <c r="AP192" s="45"/>
      <c r="AQ192" s="45"/>
      <c r="AR192" s="23"/>
    </row>
    <row r="193" spans="31:44" s="44" customFormat="1" ht="6.95" customHeight="1">
      <c r="AE193" s="45"/>
      <c r="AF193" s="45"/>
      <c r="AG193" s="45"/>
      <c r="AH193" s="45"/>
      <c r="AI193" s="45"/>
      <c r="AJ193" s="23"/>
      <c r="AK193" s="45"/>
      <c r="AL193" s="45"/>
      <c r="AM193" s="45"/>
      <c r="AN193" s="23"/>
      <c r="AO193" s="45"/>
      <c r="AP193" s="45"/>
      <c r="AQ193" s="45"/>
      <c r="AR193" s="23"/>
    </row>
    <row r="194" spans="31:44" s="44" customFormat="1" ht="6.95" customHeight="1">
      <c r="AE194" s="45"/>
      <c r="AF194" s="45"/>
      <c r="AG194" s="45"/>
      <c r="AH194" s="45"/>
      <c r="AI194" s="45"/>
      <c r="AJ194" s="23"/>
      <c r="AK194" s="45"/>
      <c r="AL194" s="45"/>
      <c r="AM194" s="45"/>
      <c r="AN194" s="23"/>
      <c r="AO194" s="45"/>
      <c r="AP194" s="45"/>
      <c r="AQ194" s="45"/>
      <c r="AR194" s="23"/>
    </row>
    <row r="195" spans="31:44" s="44" customFormat="1" ht="6.95" customHeight="1">
      <c r="AE195" s="45"/>
      <c r="AF195" s="45"/>
      <c r="AG195" s="45"/>
      <c r="AH195" s="45"/>
      <c r="AI195" s="45"/>
      <c r="AJ195" s="23"/>
      <c r="AK195" s="45"/>
      <c r="AL195" s="45"/>
      <c r="AM195" s="45"/>
      <c r="AN195" s="23"/>
      <c r="AO195" s="45"/>
      <c r="AP195" s="45"/>
      <c r="AQ195" s="45"/>
      <c r="AR195" s="23"/>
    </row>
    <row r="196" spans="31:44" s="44" customFormat="1" ht="6.95" customHeight="1">
      <c r="AE196" s="45"/>
      <c r="AF196" s="45"/>
      <c r="AG196" s="45"/>
      <c r="AH196" s="45"/>
      <c r="AI196" s="45"/>
      <c r="AJ196" s="23"/>
      <c r="AK196" s="45"/>
      <c r="AL196" s="45"/>
      <c r="AM196" s="45"/>
      <c r="AN196" s="23"/>
      <c r="AO196" s="45"/>
      <c r="AP196" s="45"/>
      <c r="AQ196" s="45"/>
      <c r="AR196" s="23"/>
    </row>
    <row r="197" spans="31:44" s="44" customFormat="1" ht="6.95" customHeight="1">
      <c r="AE197" s="45"/>
      <c r="AF197" s="45"/>
      <c r="AG197" s="45"/>
      <c r="AH197" s="45"/>
      <c r="AI197" s="45"/>
      <c r="AJ197" s="23"/>
      <c r="AK197" s="45"/>
      <c r="AL197" s="45"/>
      <c r="AM197" s="45"/>
      <c r="AN197" s="23"/>
      <c r="AO197" s="45"/>
      <c r="AP197" s="45"/>
      <c r="AQ197" s="45"/>
      <c r="AR197" s="23"/>
    </row>
    <row r="198" spans="31:44" s="44" customFormat="1" ht="6.95" customHeight="1">
      <c r="AE198" s="45"/>
      <c r="AF198" s="45"/>
      <c r="AG198" s="45"/>
      <c r="AH198" s="45"/>
      <c r="AI198" s="45"/>
      <c r="AJ198" s="23"/>
      <c r="AK198" s="45"/>
      <c r="AL198" s="45"/>
      <c r="AM198" s="45"/>
      <c r="AN198" s="23"/>
      <c r="AO198" s="45"/>
      <c r="AP198" s="45"/>
      <c r="AQ198" s="45"/>
      <c r="AR198" s="23"/>
    </row>
    <row r="199" spans="31:44" s="44" customFormat="1" ht="6.95" customHeight="1">
      <c r="AE199" s="45"/>
      <c r="AF199" s="45"/>
      <c r="AG199" s="45"/>
      <c r="AH199" s="45"/>
      <c r="AI199" s="45"/>
      <c r="AJ199" s="23"/>
      <c r="AK199" s="45"/>
      <c r="AL199" s="45"/>
      <c r="AM199" s="45"/>
      <c r="AN199" s="23"/>
      <c r="AO199" s="45"/>
      <c r="AP199" s="45"/>
      <c r="AQ199" s="45"/>
      <c r="AR199" s="23"/>
    </row>
    <row r="200" spans="31:44" s="44" customFormat="1" ht="6.95" customHeight="1">
      <c r="AE200" s="45"/>
      <c r="AF200" s="45"/>
      <c r="AG200" s="45"/>
      <c r="AH200" s="45"/>
      <c r="AI200" s="45"/>
      <c r="AJ200" s="23"/>
      <c r="AK200" s="45"/>
      <c r="AL200" s="45"/>
      <c r="AM200" s="45"/>
      <c r="AN200" s="23"/>
      <c r="AO200" s="45"/>
      <c r="AP200" s="45"/>
      <c r="AQ200" s="45"/>
      <c r="AR200" s="23"/>
    </row>
    <row r="201" spans="31:44" s="44" customFormat="1" ht="6.95" customHeight="1">
      <c r="AE201" s="45"/>
      <c r="AF201" s="45"/>
      <c r="AG201" s="45"/>
      <c r="AH201" s="45"/>
      <c r="AI201" s="45"/>
      <c r="AJ201" s="23"/>
      <c r="AK201" s="45"/>
      <c r="AL201" s="45"/>
      <c r="AM201" s="45"/>
      <c r="AN201" s="23"/>
      <c r="AO201" s="45"/>
      <c r="AP201" s="45"/>
      <c r="AQ201" s="45"/>
      <c r="AR201" s="23"/>
    </row>
    <row r="202" spans="31:44" s="44" customFormat="1" ht="6.95" customHeight="1">
      <c r="AE202" s="45"/>
      <c r="AF202" s="45"/>
      <c r="AG202" s="45"/>
      <c r="AH202" s="45"/>
      <c r="AI202" s="45"/>
      <c r="AJ202" s="23"/>
      <c r="AK202" s="45"/>
      <c r="AL202" s="45"/>
      <c r="AM202" s="45"/>
      <c r="AN202" s="23"/>
      <c r="AO202" s="45"/>
      <c r="AP202" s="45"/>
      <c r="AQ202" s="45"/>
      <c r="AR202" s="23"/>
    </row>
    <row r="203" spans="31:44" s="44" customFormat="1" ht="6.95" customHeight="1">
      <c r="AE203" s="45"/>
      <c r="AF203" s="45"/>
      <c r="AG203" s="45"/>
      <c r="AH203" s="45"/>
      <c r="AI203" s="45"/>
      <c r="AJ203" s="23"/>
      <c r="AK203" s="45"/>
      <c r="AL203" s="45"/>
      <c r="AM203" s="45"/>
      <c r="AN203" s="23"/>
      <c r="AO203" s="45"/>
      <c r="AP203" s="45"/>
      <c r="AQ203" s="45"/>
      <c r="AR203" s="23"/>
    </row>
    <row r="204" spans="31:44" s="44" customFormat="1" ht="6.95" customHeight="1">
      <c r="AE204" s="45"/>
      <c r="AF204" s="45"/>
      <c r="AG204" s="45"/>
      <c r="AH204" s="45"/>
      <c r="AI204" s="45"/>
      <c r="AJ204" s="23"/>
      <c r="AK204" s="45"/>
      <c r="AL204" s="45"/>
      <c r="AM204" s="45"/>
      <c r="AN204" s="23"/>
      <c r="AO204" s="45"/>
      <c r="AP204" s="45"/>
      <c r="AQ204" s="45"/>
      <c r="AR204" s="23"/>
    </row>
    <row r="205" spans="31:44" s="44" customFormat="1" ht="6.95" customHeight="1">
      <c r="AE205" s="45"/>
      <c r="AF205" s="45"/>
      <c r="AG205" s="45"/>
      <c r="AH205" s="45"/>
      <c r="AI205" s="45"/>
      <c r="AJ205" s="23"/>
      <c r="AK205" s="45"/>
      <c r="AL205" s="45"/>
      <c r="AM205" s="45"/>
      <c r="AN205" s="23"/>
      <c r="AO205" s="45"/>
      <c r="AP205" s="45"/>
      <c r="AQ205" s="45"/>
      <c r="AR205" s="23"/>
    </row>
    <row r="206" spans="31:44" s="44" customFormat="1" ht="6.95" customHeight="1">
      <c r="AE206" s="45"/>
      <c r="AF206" s="45"/>
      <c r="AG206" s="45"/>
      <c r="AH206" s="45"/>
      <c r="AI206" s="45"/>
      <c r="AJ206" s="23"/>
      <c r="AK206" s="45"/>
      <c r="AL206" s="45"/>
      <c r="AM206" s="45"/>
      <c r="AN206" s="23"/>
      <c r="AO206" s="45"/>
      <c r="AP206" s="45"/>
      <c r="AQ206" s="45"/>
      <c r="AR206" s="23"/>
    </row>
    <row r="207" spans="31:44" s="44" customFormat="1" ht="6.95" customHeight="1">
      <c r="AE207" s="45"/>
      <c r="AF207" s="45"/>
      <c r="AG207" s="45"/>
      <c r="AH207" s="45"/>
      <c r="AI207" s="45"/>
      <c r="AJ207" s="23"/>
      <c r="AK207" s="45"/>
      <c r="AL207" s="45"/>
      <c r="AM207" s="45"/>
      <c r="AN207" s="23"/>
      <c r="AO207" s="45"/>
      <c r="AP207" s="45"/>
      <c r="AQ207" s="45"/>
      <c r="AR207" s="23"/>
    </row>
    <row r="208" spans="31:44" s="44" customFormat="1" ht="6.95" customHeight="1">
      <c r="AE208" s="45"/>
      <c r="AF208" s="45"/>
      <c r="AG208" s="45"/>
      <c r="AH208" s="45"/>
      <c r="AI208" s="45"/>
      <c r="AJ208" s="23"/>
      <c r="AK208" s="45"/>
      <c r="AL208" s="45"/>
      <c r="AM208" s="45"/>
      <c r="AN208" s="23"/>
      <c r="AO208" s="45"/>
      <c r="AP208" s="45"/>
      <c r="AQ208" s="45"/>
      <c r="AR208" s="23"/>
    </row>
    <row r="209" spans="31:44" s="44" customFormat="1" ht="6.95" customHeight="1">
      <c r="AE209" s="45"/>
      <c r="AF209" s="45"/>
      <c r="AG209" s="45"/>
      <c r="AH209" s="45"/>
      <c r="AI209" s="45"/>
      <c r="AJ209" s="23"/>
      <c r="AK209" s="45"/>
      <c r="AL209" s="45"/>
      <c r="AM209" s="45"/>
      <c r="AN209" s="23"/>
      <c r="AO209" s="45"/>
      <c r="AP209" s="45"/>
      <c r="AQ209" s="45"/>
      <c r="AR209" s="23"/>
    </row>
    <row r="210" spans="31:44" s="44" customFormat="1" ht="6.95" customHeight="1">
      <c r="AE210" s="45"/>
      <c r="AF210" s="45"/>
      <c r="AG210" s="45"/>
      <c r="AH210" s="45"/>
      <c r="AI210" s="45"/>
      <c r="AJ210" s="23"/>
      <c r="AK210" s="45"/>
      <c r="AL210" s="45"/>
      <c r="AM210" s="45"/>
      <c r="AN210" s="23"/>
      <c r="AO210" s="45"/>
      <c r="AP210" s="45"/>
      <c r="AQ210" s="45"/>
      <c r="AR210" s="23"/>
    </row>
    <row r="211" spans="31:44" s="44" customFormat="1" ht="6.95" customHeight="1">
      <c r="AE211" s="45"/>
      <c r="AF211" s="45"/>
      <c r="AG211" s="45"/>
      <c r="AH211" s="45"/>
      <c r="AI211" s="45"/>
      <c r="AJ211" s="23"/>
      <c r="AK211" s="45"/>
      <c r="AL211" s="45"/>
      <c r="AM211" s="45"/>
      <c r="AN211" s="23"/>
      <c r="AO211" s="45"/>
      <c r="AP211" s="45"/>
      <c r="AQ211" s="45"/>
      <c r="AR211" s="23"/>
    </row>
    <row r="212" spans="31:44" s="44" customFormat="1" ht="6.95" customHeight="1">
      <c r="AE212" s="45"/>
      <c r="AF212" s="45"/>
      <c r="AG212" s="45"/>
      <c r="AH212" s="45"/>
      <c r="AI212" s="45"/>
      <c r="AJ212" s="23"/>
      <c r="AK212" s="45"/>
      <c r="AL212" s="45"/>
      <c r="AM212" s="45"/>
      <c r="AN212" s="23"/>
      <c r="AO212" s="45"/>
      <c r="AP212" s="45"/>
      <c r="AQ212" s="45"/>
      <c r="AR212" s="23"/>
    </row>
    <row r="213" spans="31:44" s="44" customFormat="1" ht="6.95" customHeight="1">
      <c r="AE213" s="45"/>
      <c r="AF213" s="45"/>
      <c r="AG213" s="45"/>
      <c r="AH213" s="45"/>
      <c r="AI213" s="45"/>
      <c r="AJ213" s="23"/>
      <c r="AK213" s="45"/>
      <c r="AL213" s="45"/>
      <c r="AM213" s="45"/>
      <c r="AN213" s="23"/>
      <c r="AO213" s="45"/>
      <c r="AP213" s="45"/>
      <c r="AQ213" s="45"/>
      <c r="AR213" s="23"/>
    </row>
    <row r="214" spans="31:44" s="44" customFormat="1" ht="6.95" customHeight="1">
      <c r="AE214" s="45"/>
      <c r="AF214" s="45"/>
      <c r="AG214" s="45"/>
      <c r="AH214" s="45"/>
      <c r="AI214" s="45"/>
      <c r="AJ214" s="23"/>
      <c r="AK214" s="45"/>
      <c r="AL214" s="45"/>
      <c r="AM214" s="45"/>
      <c r="AN214" s="23"/>
      <c r="AO214" s="45"/>
      <c r="AP214" s="45"/>
      <c r="AQ214" s="45"/>
      <c r="AR214" s="23"/>
    </row>
    <row r="215" spans="31:44" s="44" customFormat="1" ht="6.95" customHeight="1">
      <c r="AE215" s="45"/>
      <c r="AF215" s="45"/>
      <c r="AG215" s="45"/>
      <c r="AH215" s="45"/>
      <c r="AI215" s="45"/>
      <c r="AJ215" s="23"/>
      <c r="AK215" s="45"/>
      <c r="AL215" s="45"/>
      <c r="AM215" s="45"/>
      <c r="AN215" s="23"/>
      <c r="AO215" s="45"/>
      <c r="AP215" s="45"/>
      <c r="AQ215" s="45"/>
      <c r="AR215" s="23"/>
    </row>
    <row r="216" spans="31:44" s="44" customFormat="1" ht="6.95" customHeight="1">
      <c r="AE216" s="45"/>
      <c r="AF216" s="45"/>
      <c r="AG216" s="45"/>
      <c r="AH216" s="45"/>
      <c r="AI216" s="45"/>
      <c r="AJ216" s="23"/>
      <c r="AK216" s="45"/>
      <c r="AL216" s="45"/>
      <c r="AM216" s="45"/>
      <c r="AN216" s="23"/>
      <c r="AO216" s="45"/>
      <c r="AP216" s="45"/>
      <c r="AQ216" s="45"/>
      <c r="AR216" s="23"/>
    </row>
    <row r="217" spans="31:44" s="44" customFormat="1" ht="6.95" customHeight="1">
      <c r="AE217" s="45"/>
      <c r="AF217" s="45"/>
      <c r="AG217" s="45"/>
      <c r="AH217" s="45"/>
      <c r="AI217" s="45"/>
      <c r="AJ217" s="23"/>
      <c r="AK217" s="45"/>
      <c r="AL217" s="45"/>
      <c r="AM217" s="45"/>
      <c r="AN217" s="23"/>
      <c r="AO217" s="45"/>
      <c r="AP217" s="45"/>
      <c r="AQ217" s="45"/>
      <c r="AR217" s="23"/>
    </row>
    <row r="218" spans="31:44" s="44" customFormat="1" ht="6.95" customHeight="1">
      <c r="AE218" s="45"/>
      <c r="AF218" s="45"/>
      <c r="AG218" s="45"/>
      <c r="AH218" s="45"/>
      <c r="AI218" s="45"/>
      <c r="AJ218" s="23"/>
      <c r="AK218" s="45"/>
      <c r="AL218" s="45"/>
      <c r="AM218" s="45"/>
      <c r="AN218" s="23"/>
      <c r="AO218" s="45"/>
      <c r="AP218" s="45"/>
      <c r="AQ218" s="45"/>
      <c r="AR218" s="23"/>
    </row>
    <row r="219" spans="31:44" s="44" customFormat="1" ht="6.95" customHeight="1">
      <c r="AE219" s="45"/>
      <c r="AF219" s="45"/>
      <c r="AG219" s="45"/>
      <c r="AH219" s="45"/>
      <c r="AI219" s="45"/>
      <c r="AJ219" s="23"/>
      <c r="AK219" s="45"/>
      <c r="AL219" s="45"/>
      <c r="AM219" s="45"/>
      <c r="AN219" s="23"/>
      <c r="AO219" s="45"/>
      <c r="AP219" s="45"/>
      <c r="AQ219" s="45"/>
      <c r="AR219" s="23"/>
    </row>
    <row r="220" spans="31:44" s="44" customFormat="1" ht="6.95" customHeight="1">
      <c r="AE220" s="45"/>
      <c r="AF220" s="45"/>
      <c r="AG220" s="45"/>
      <c r="AH220" s="45"/>
      <c r="AI220" s="45"/>
      <c r="AJ220" s="23"/>
      <c r="AK220" s="45"/>
      <c r="AL220" s="45"/>
      <c r="AM220" s="45"/>
      <c r="AN220" s="23"/>
      <c r="AO220" s="45"/>
      <c r="AP220" s="45"/>
      <c r="AQ220" s="45"/>
      <c r="AR220" s="23"/>
    </row>
    <row r="221" spans="31:44" s="44" customFormat="1" ht="6.95" customHeight="1">
      <c r="AE221" s="45"/>
      <c r="AF221" s="45"/>
      <c r="AG221" s="45"/>
      <c r="AH221" s="45"/>
      <c r="AI221" s="45"/>
      <c r="AJ221" s="23"/>
      <c r="AK221" s="45"/>
      <c r="AL221" s="45"/>
      <c r="AM221" s="45"/>
      <c r="AN221" s="23"/>
      <c r="AO221" s="45"/>
      <c r="AP221" s="45"/>
      <c r="AQ221" s="45"/>
      <c r="AR221" s="23"/>
    </row>
    <row r="222" spans="31:44" s="44" customFormat="1" ht="6.95" customHeight="1">
      <c r="AE222" s="45"/>
      <c r="AF222" s="45"/>
      <c r="AG222" s="45"/>
      <c r="AH222" s="45"/>
      <c r="AI222" s="45"/>
      <c r="AJ222" s="23"/>
      <c r="AK222" s="45"/>
      <c r="AL222" s="45"/>
      <c r="AM222" s="45"/>
      <c r="AN222" s="23"/>
      <c r="AO222" s="45"/>
      <c r="AP222" s="45"/>
      <c r="AQ222" s="45"/>
      <c r="AR222" s="23"/>
    </row>
    <row r="223" spans="31:44" s="44" customFormat="1" ht="6.95" customHeight="1">
      <c r="AE223" s="45"/>
      <c r="AF223" s="45"/>
      <c r="AG223" s="45"/>
      <c r="AH223" s="45"/>
      <c r="AI223" s="45"/>
      <c r="AJ223" s="23"/>
      <c r="AK223" s="45"/>
      <c r="AL223" s="45"/>
      <c r="AM223" s="45"/>
      <c r="AN223" s="23"/>
      <c r="AO223" s="45"/>
      <c r="AP223" s="45"/>
      <c r="AQ223" s="45"/>
      <c r="AR223" s="23"/>
    </row>
    <row r="224" spans="31:44" s="44" customFormat="1" ht="6.95" customHeight="1">
      <c r="AE224" s="45"/>
      <c r="AF224" s="45"/>
      <c r="AG224" s="45"/>
      <c r="AH224" s="45"/>
      <c r="AI224" s="45"/>
      <c r="AJ224" s="23"/>
      <c r="AK224" s="45"/>
      <c r="AL224" s="45"/>
      <c r="AM224" s="45"/>
      <c r="AN224" s="23"/>
      <c r="AO224" s="45"/>
      <c r="AP224" s="45"/>
      <c r="AQ224" s="45"/>
      <c r="AR224" s="23"/>
    </row>
    <row r="225" spans="31:44" s="44" customFormat="1" ht="6.95" customHeight="1">
      <c r="AE225" s="45"/>
      <c r="AF225" s="45"/>
      <c r="AG225" s="45"/>
      <c r="AH225" s="45"/>
      <c r="AI225" s="45"/>
      <c r="AJ225" s="23"/>
      <c r="AK225" s="45"/>
      <c r="AL225" s="45"/>
      <c r="AM225" s="45"/>
      <c r="AN225" s="23"/>
      <c r="AO225" s="45"/>
      <c r="AP225" s="45"/>
      <c r="AQ225" s="45"/>
      <c r="AR225" s="23"/>
    </row>
    <row r="226" spans="31:44" s="44" customFormat="1" ht="6.95" customHeight="1">
      <c r="AE226" s="45"/>
      <c r="AF226" s="45"/>
      <c r="AG226" s="45"/>
      <c r="AH226" s="45"/>
      <c r="AI226" s="45"/>
      <c r="AJ226" s="23"/>
      <c r="AK226" s="45"/>
      <c r="AL226" s="45"/>
      <c r="AM226" s="45"/>
      <c r="AN226" s="23"/>
      <c r="AO226" s="45"/>
      <c r="AP226" s="45"/>
      <c r="AQ226" s="45"/>
      <c r="AR226" s="23"/>
    </row>
    <row r="227" spans="31:44" s="44" customFormat="1" ht="6.95" customHeight="1">
      <c r="AE227" s="45"/>
      <c r="AF227" s="45"/>
      <c r="AG227" s="45"/>
      <c r="AH227" s="45"/>
      <c r="AI227" s="45"/>
      <c r="AJ227" s="23"/>
      <c r="AK227" s="45"/>
      <c r="AL227" s="45"/>
      <c r="AM227" s="45"/>
      <c r="AN227" s="23"/>
      <c r="AO227" s="45"/>
      <c r="AP227" s="45"/>
      <c r="AQ227" s="45"/>
      <c r="AR227" s="23"/>
    </row>
    <row r="228" spans="31:44" s="44" customFormat="1" ht="6.95" customHeight="1">
      <c r="AE228" s="45"/>
      <c r="AF228" s="45"/>
      <c r="AG228" s="45"/>
      <c r="AH228" s="45"/>
      <c r="AI228" s="45"/>
      <c r="AJ228" s="23"/>
      <c r="AK228" s="45"/>
      <c r="AL228" s="45"/>
      <c r="AM228" s="45"/>
      <c r="AN228" s="23"/>
      <c r="AO228" s="45"/>
      <c r="AP228" s="45"/>
      <c r="AQ228" s="45"/>
      <c r="AR228" s="23"/>
    </row>
    <row r="229" spans="31:44" s="44" customFormat="1" ht="6.95" customHeight="1">
      <c r="AE229" s="45"/>
      <c r="AF229" s="45"/>
      <c r="AG229" s="45"/>
      <c r="AH229" s="45"/>
      <c r="AI229" s="45"/>
      <c r="AJ229" s="23"/>
      <c r="AK229" s="45"/>
      <c r="AL229" s="45"/>
      <c r="AM229" s="45"/>
      <c r="AN229" s="23"/>
      <c r="AO229" s="45"/>
      <c r="AP229" s="45"/>
      <c r="AQ229" s="45"/>
      <c r="AR229" s="23"/>
    </row>
    <row r="230" spans="31:44" s="44" customFormat="1" ht="6.95" customHeight="1">
      <c r="AE230" s="45"/>
      <c r="AF230" s="45"/>
      <c r="AG230" s="45"/>
      <c r="AH230" s="45"/>
      <c r="AI230" s="45"/>
      <c r="AJ230" s="23"/>
      <c r="AK230" s="45"/>
      <c r="AL230" s="45"/>
      <c r="AM230" s="45"/>
      <c r="AN230" s="23"/>
      <c r="AO230" s="45"/>
      <c r="AP230" s="45"/>
      <c r="AQ230" s="45"/>
      <c r="AR230" s="23"/>
    </row>
    <row r="231" spans="31:44" s="44" customFormat="1" ht="6.95" customHeight="1">
      <c r="AE231" s="45"/>
      <c r="AF231" s="45"/>
      <c r="AG231" s="45"/>
      <c r="AH231" s="45"/>
      <c r="AI231" s="45"/>
      <c r="AJ231" s="23"/>
      <c r="AK231" s="45"/>
      <c r="AL231" s="45"/>
      <c r="AM231" s="45"/>
      <c r="AN231" s="23"/>
      <c r="AO231" s="45"/>
      <c r="AP231" s="45"/>
      <c r="AQ231" s="45"/>
      <c r="AR231" s="23"/>
    </row>
    <row r="232" spans="31:44" s="44" customFormat="1" ht="6.95" customHeight="1">
      <c r="AE232" s="45"/>
      <c r="AF232" s="45"/>
      <c r="AG232" s="45"/>
      <c r="AH232" s="45"/>
      <c r="AI232" s="45"/>
      <c r="AJ232" s="23"/>
      <c r="AK232" s="45"/>
      <c r="AL232" s="45"/>
      <c r="AM232" s="45"/>
      <c r="AN232" s="23"/>
      <c r="AO232" s="45"/>
      <c r="AP232" s="45"/>
      <c r="AQ232" s="45"/>
      <c r="AR232" s="23"/>
    </row>
    <row r="233" spans="31:44" s="44" customFormat="1" ht="6.95" customHeight="1">
      <c r="AE233" s="45"/>
      <c r="AF233" s="45"/>
      <c r="AG233" s="45"/>
      <c r="AH233" s="45"/>
      <c r="AI233" s="45"/>
      <c r="AJ233" s="23"/>
      <c r="AK233" s="45"/>
      <c r="AL233" s="45"/>
      <c r="AM233" s="45"/>
      <c r="AN233" s="23"/>
      <c r="AO233" s="45"/>
      <c r="AP233" s="45"/>
      <c r="AQ233" s="45"/>
      <c r="AR233" s="23"/>
    </row>
    <row r="234" spans="31:44" s="44" customFormat="1" ht="6.95" customHeight="1">
      <c r="AE234" s="45"/>
      <c r="AF234" s="45"/>
      <c r="AG234" s="45"/>
      <c r="AH234" s="45"/>
      <c r="AI234" s="45"/>
      <c r="AJ234" s="23"/>
      <c r="AK234" s="45"/>
      <c r="AL234" s="45"/>
      <c r="AM234" s="45"/>
      <c r="AN234" s="23"/>
      <c r="AO234" s="45"/>
      <c r="AP234" s="45"/>
      <c r="AQ234" s="45"/>
      <c r="AR234" s="23"/>
    </row>
    <row r="235" spans="31:44" s="44" customFormat="1" ht="6.95" customHeight="1">
      <c r="AE235" s="45"/>
      <c r="AF235" s="45"/>
      <c r="AG235" s="45"/>
      <c r="AH235" s="45"/>
      <c r="AI235" s="45"/>
      <c r="AJ235" s="23"/>
      <c r="AK235" s="45"/>
      <c r="AL235" s="45"/>
      <c r="AM235" s="45"/>
      <c r="AN235" s="23"/>
      <c r="AO235" s="45"/>
      <c r="AP235" s="45"/>
      <c r="AQ235" s="45"/>
      <c r="AR235" s="23"/>
    </row>
    <row r="236" spans="31:44" s="44" customFormat="1" ht="6.95" customHeight="1">
      <c r="AE236" s="45"/>
      <c r="AF236" s="45"/>
      <c r="AG236" s="45"/>
      <c r="AH236" s="45"/>
      <c r="AI236" s="45"/>
      <c r="AJ236" s="23"/>
      <c r="AK236" s="45"/>
      <c r="AL236" s="45"/>
      <c r="AM236" s="45"/>
      <c r="AN236" s="23"/>
      <c r="AO236" s="45"/>
      <c r="AP236" s="45"/>
      <c r="AQ236" s="45"/>
      <c r="AR236" s="23"/>
    </row>
    <row r="237" spans="31:44" s="44" customFormat="1" ht="6.95" customHeight="1">
      <c r="AE237" s="45"/>
      <c r="AF237" s="45"/>
      <c r="AG237" s="45"/>
      <c r="AH237" s="45"/>
      <c r="AI237" s="45"/>
      <c r="AJ237" s="23"/>
      <c r="AK237" s="45"/>
      <c r="AL237" s="45"/>
      <c r="AM237" s="45"/>
      <c r="AN237" s="23"/>
      <c r="AO237" s="45"/>
      <c r="AP237" s="45"/>
      <c r="AQ237" s="45"/>
      <c r="AR237" s="23"/>
    </row>
    <row r="238" spans="31:44" s="44" customFormat="1" ht="6.95" customHeight="1">
      <c r="AE238" s="45"/>
      <c r="AF238" s="45"/>
      <c r="AG238" s="45"/>
      <c r="AH238" s="45"/>
      <c r="AI238" s="45"/>
      <c r="AJ238" s="23"/>
      <c r="AK238" s="45"/>
      <c r="AL238" s="45"/>
      <c r="AM238" s="45"/>
      <c r="AN238" s="23"/>
      <c r="AO238" s="45"/>
      <c r="AP238" s="45"/>
      <c r="AQ238" s="45"/>
      <c r="AR238" s="23"/>
    </row>
    <row r="239" spans="31:44" s="44" customFormat="1" ht="6.95" customHeight="1">
      <c r="AE239" s="45"/>
      <c r="AF239" s="45"/>
      <c r="AG239" s="45"/>
      <c r="AH239" s="45"/>
      <c r="AI239" s="45"/>
      <c r="AJ239" s="23"/>
      <c r="AK239" s="45"/>
      <c r="AL239" s="45"/>
      <c r="AM239" s="45"/>
      <c r="AN239" s="23"/>
      <c r="AO239" s="45"/>
      <c r="AP239" s="45"/>
      <c r="AQ239" s="45"/>
      <c r="AR239" s="23"/>
    </row>
    <row r="240" spans="31:44" s="44" customFormat="1" ht="6.95" customHeight="1">
      <c r="AE240" s="45"/>
      <c r="AF240" s="45"/>
      <c r="AG240" s="45"/>
      <c r="AH240" s="45"/>
      <c r="AI240" s="45"/>
      <c r="AJ240" s="23"/>
      <c r="AK240" s="45"/>
      <c r="AL240" s="45"/>
      <c r="AM240" s="45"/>
      <c r="AN240" s="23"/>
      <c r="AO240" s="45"/>
      <c r="AP240" s="45"/>
      <c r="AQ240" s="45"/>
      <c r="AR240" s="23"/>
    </row>
    <row r="241" spans="31:44" s="44" customFormat="1" ht="6.95" customHeight="1">
      <c r="AE241" s="45"/>
      <c r="AF241" s="45"/>
      <c r="AG241" s="45"/>
      <c r="AH241" s="45"/>
      <c r="AI241" s="45"/>
      <c r="AJ241" s="23"/>
      <c r="AK241" s="45"/>
      <c r="AL241" s="45"/>
      <c r="AM241" s="45"/>
      <c r="AN241" s="23"/>
      <c r="AO241" s="45"/>
      <c r="AP241" s="45"/>
      <c r="AQ241" s="45"/>
      <c r="AR241" s="23"/>
    </row>
    <row r="242" spans="31:44" s="44" customFormat="1" ht="6.95" customHeight="1">
      <c r="AE242" s="45"/>
      <c r="AF242" s="45"/>
      <c r="AG242" s="45"/>
      <c r="AH242" s="45"/>
      <c r="AI242" s="45"/>
      <c r="AJ242" s="23"/>
      <c r="AK242" s="45"/>
      <c r="AL242" s="45"/>
      <c r="AM242" s="45"/>
      <c r="AN242" s="23"/>
      <c r="AO242" s="45"/>
      <c r="AP242" s="45"/>
      <c r="AQ242" s="45"/>
      <c r="AR242" s="23"/>
    </row>
    <row r="243" spans="31:44" s="44" customFormat="1" ht="6.95" customHeight="1">
      <c r="AE243" s="45"/>
      <c r="AF243" s="45"/>
      <c r="AG243" s="45"/>
      <c r="AH243" s="45"/>
      <c r="AI243" s="45"/>
      <c r="AJ243" s="23"/>
      <c r="AK243" s="45"/>
      <c r="AL243" s="45"/>
      <c r="AM243" s="45"/>
      <c r="AN243" s="23"/>
      <c r="AO243" s="45"/>
      <c r="AP243" s="45"/>
      <c r="AQ243" s="45"/>
      <c r="AR243" s="23"/>
    </row>
    <row r="244" spans="31:44" s="44" customFormat="1" ht="6.95" customHeight="1">
      <c r="AE244" s="45"/>
      <c r="AF244" s="45"/>
      <c r="AG244" s="45"/>
      <c r="AH244" s="45"/>
      <c r="AI244" s="45"/>
      <c r="AJ244" s="23"/>
      <c r="AK244" s="45"/>
      <c r="AL244" s="45"/>
      <c r="AM244" s="45"/>
      <c r="AN244" s="23"/>
      <c r="AO244" s="45"/>
      <c r="AP244" s="45"/>
      <c r="AQ244" s="45"/>
      <c r="AR244" s="23"/>
    </row>
    <row r="245" spans="31:44" s="44" customFormat="1" ht="6.95" customHeight="1">
      <c r="AE245" s="45"/>
      <c r="AF245" s="45"/>
      <c r="AG245" s="45"/>
      <c r="AH245" s="45"/>
      <c r="AI245" s="45"/>
      <c r="AJ245" s="23"/>
      <c r="AK245" s="45"/>
      <c r="AL245" s="45"/>
      <c r="AM245" s="45"/>
      <c r="AN245" s="23"/>
      <c r="AO245" s="45"/>
      <c r="AP245" s="45"/>
      <c r="AQ245" s="45"/>
      <c r="AR245" s="23"/>
    </row>
    <row r="246" spans="31:44" s="44" customFormat="1" ht="6.95" customHeight="1">
      <c r="AE246" s="45"/>
      <c r="AF246" s="45"/>
      <c r="AG246" s="45"/>
      <c r="AH246" s="45"/>
      <c r="AI246" s="45"/>
      <c r="AJ246" s="23"/>
      <c r="AK246" s="45"/>
      <c r="AL246" s="45"/>
      <c r="AM246" s="45"/>
      <c r="AN246" s="23"/>
      <c r="AO246" s="45"/>
      <c r="AP246" s="45"/>
      <c r="AQ246" s="45"/>
      <c r="AR246" s="23"/>
    </row>
    <row r="247" spans="31:44" s="44" customFormat="1" ht="6.95" customHeight="1">
      <c r="AE247" s="45"/>
      <c r="AF247" s="45"/>
      <c r="AG247" s="45"/>
      <c r="AH247" s="45"/>
      <c r="AI247" s="45"/>
      <c r="AJ247" s="23"/>
      <c r="AK247" s="45"/>
      <c r="AL247" s="45"/>
      <c r="AM247" s="45"/>
      <c r="AN247" s="23"/>
      <c r="AO247" s="45"/>
      <c r="AP247" s="45"/>
      <c r="AQ247" s="45"/>
      <c r="AR247" s="23"/>
    </row>
    <row r="248" spans="31:44" s="44" customFormat="1" ht="6.95" customHeight="1">
      <c r="AE248" s="45"/>
      <c r="AF248" s="45"/>
      <c r="AG248" s="45"/>
      <c r="AH248" s="45"/>
      <c r="AI248" s="45"/>
      <c r="AJ248" s="23"/>
      <c r="AK248" s="45"/>
      <c r="AL248" s="45"/>
      <c r="AM248" s="45"/>
      <c r="AN248" s="23"/>
      <c r="AO248" s="45"/>
      <c r="AP248" s="45"/>
      <c r="AQ248" s="45"/>
      <c r="AR248" s="23"/>
    </row>
    <row r="249" spans="31:44" s="44" customFormat="1" ht="6.95" customHeight="1">
      <c r="AE249" s="45"/>
      <c r="AF249" s="45"/>
      <c r="AG249" s="45"/>
      <c r="AH249" s="45"/>
      <c r="AI249" s="45"/>
      <c r="AJ249" s="23"/>
      <c r="AK249" s="45"/>
      <c r="AL249" s="45"/>
      <c r="AM249" s="45"/>
      <c r="AN249" s="23"/>
      <c r="AO249" s="45"/>
      <c r="AP249" s="45"/>
      <c r="AQ249" s="45"/>
      <c r="AR249" s="23"/>
    </row>
    <row r="250" spans="31:44" s="44" customFormat="1" ht="6.95" customHeight="1">
      <c r="AE250" s="45"/>
      <c r="AF250" s="45"/>
      <c r="AG250" s="45"/>
      <c r="AH250" s="45"/>
      <c r="AI250" s="45"/>
      <c r="AJ250" s="23"/>
      <c r="AK250" s="45"/>
      <c r="AL250" s="45"/>
      <c r="AM250" s="45"/>
      <c r="AN250" s="23"/>
      <c r="AO250" s="45"/>
      <c r="AP250" s="45"/>
      <c r="AQ250" s="45"/>
      <c r="AR250" s="23"/>
    </row>
    <row r="251" spans="31:44" s="44" customFormat="1" ht="6.95" customHeight="1">
      <c r="AE251" s="45"/>
      <c r="AF251" s="45"/>
      <c r="AG251" s="45"/>
      <c r="AH251" s="45"/>
      <c r="AI251" s="45"/>
      <c r="AJ251" s="23"/>
      <c r="AK251" s="45"/>
      <c r="AL251" s="45"/>
      <c r="AM251" s="45"/>
      <c r="AN251" s="23"/>
      <c r="AO251" s="45"/>
      <c r="AP251" s="45"/>
      <c r="AQ251" s="45"/>
      <c r="AR251" s="23"/>
    </row>
    <row r="252" spans="31:44" s="44" customFormat="1" ht="6.95" customHeight="1">
      <c r="AE252" s="45"/>
      <c r="AF252" s="45"/>
      <c r="AG252" s="45"/>
      <c r="AH252" s="45"/>
      <c r="AI252" s="45"/>
      <c r="AJ252" s="23"/>
      <c r="AK252" s="45"/>
      <c r="AL252" s="45"/>
      <c r="AM252" s="45"/>
      <c r="AN252" s="23"/>
      <c r="AO252" s="45"/>
      <c r="AP252" s="45"/>
      <c r="AQ252" s="45"/>
      <c r="AR252" s="23"/>
    </row>
    <row r="253" spans="31:44" s="44" customFormat="1" ht="6.95" customHeight="1">
      <c r="AE253" s="45"/>
      <c r="AF253" s="45"/>
      <c r="AG253" s="45"/>
      <c r="AH253" s="45"/>
      <c r="AI253" s="45"/>
      <c r="AJ253" s="23"/>
      <c r="AK253" s="45"/>
      <c r="AL253" s="45"/>
      <c r="AM253" s="45"/>
      <c r="AN253" s="23"/>
      <c r="AO253" s="45"/>
      <c r="AP253" s="45"/>
      <c r="AQ253" s="45"/>
      <c r="AR253" s="23"/>
    </row>
    <row r="254" spans="31:44" s="44" customFormat="1" ht="6.95" customHeight="1">
      <c r="AE254" s="45"/>
      <c r="AF254" s="45"/>
      <c r="AG254" s="45"/>
      <c r="AH254" s="45"/>
      <c r="AI254" s="45"/>
      <c r="AJ254" s="23"/>
      <c r="AK254" s="45"/>
      <c r="AL254" s="45"/>
      <c r="AM254" s="45"/>
      <c r="AN254" s="23"/>
      <c r="AO254" s="45"/>
      <c r="AP254" s="45"/>
      <c r="AQ254" s="45"/>
      <c r="AR254" s="23"/>
    </row>
    <row r="255" spans="31:44" s="44" customFormat="1" ht="6.95" customHeight="1">
      <c r="AE255" s="45"/>
      <c r="AF255" s="45"/>
      <c r="AG255" s="45"/>
      <c r="AH255" s="45"/>
      <c r="AI255" s="45"/>
      <c r="AJ255" s="23"/>
      <c r="AK255" s="45"/>
      <c r="AL255" s="45"/>
      <c r="AM255" s="45"/>
      <c r="AN255" s="23"/>
      <c r="AO255" s="45"/>
      <c r="AP255" s="45"/>
      <c r="AQ255" s="45"/>
      <c r="AR255" s="23"/>
    </row>
    <row r="256" spans="31:44" s="44" customFormat="1" ht="6.95" customHeight="1">
      <c r="AE256" s="45"/>
      <c r="AF256" s="45"/>
      <c r="AG256" s="45"/>
      <c r="AH256" s="45"/>
      <c r="AI256" s="45"/>
      <c r="AJ256" s="23"/>
      <c r="AK256" s="45"/>
      <c r="AL256" s="45"/>
      <c r="AM256" s="45"/>
      <c r="AN256" s="23"/>
      <c r="AO256" s="45"/>
      <c r="AP256" s="45"/>
      <c r="AQ256" s="45"/>
      <c r="AR256" s="23"/>
    </row>
    <row r="257" spans="31:44" s="44" customFormat="1" ht="6.95" customHeight="1">
      <c r="AE257" s="45"/>
      <c r="AF257" s="45"/>
      <c r="AG257" s="45"/>
      <c r="AH257" s="45"/>
      <c r="AI257" s="45"/>
      <c r="AJ257" s="23"/>
      <c r="AK257" s="45"/>
      <c r="AL257" s="45"/>
      <c r="AM257" s="45"/>
      <c r="AN257" s="23"/>
      <c r="AO257" s="45"/>
      <c r="AP257" s="45"/>
      <c r="AQ257" s="45"/>
      <c r="AR257" s="23"/>
    </row>
    <row r="258" spans="31:44" s="44" customFormat="1" ht="6.95" customHeight="1">
      <c r="AE258" s="45"/>
      <c r="AF258" s="45"/>
      <c r="AG258" s="45"/>
      <c r="AH258" s="45"/>
      <c r="AI258" s="45"/>
      <c r="AJ258" s="23"/>
      <c r="AK258" s="45"/>
      <c r="AL258" s="45"/>
      <c r="AM258" s="45"/>
      <c r="AN258" s="23"/>
      <c r="AO258" s="45"/>
      <c r="AP258" s="45"/>
      <c r="AQ258" s="45"/>
      <c r="AR258" s="23"/>
    </row>
    <row r="259" spans="31:44" s="44" customFormat="1" ht="6.95" customHeight="1">
      <c r="AE259" s="45"/>
      <c r="AF259" s="45"/>
      <c r="AG259" s="45"/>
      <c r="AH259" s="45"/>
      <c r="AI259" s="45"/>
      <c r="AJ259" s="23"/>
      <c r="AK259" s="45"/>
      <c r="AL259" s="45"/>
      <c r="AM259" s="45"/>
      <c r="AN259" s="23"/>
      <c r="AO259" s="45"/>
      <c r="AP259" s="45"/>
      <c r="AQ259" s="45"/>
      <c r="AR259" s="23"/>
    </row>
    <row r="260" spans="31:44" s="44" customFormat="1" ht="6.95" customHeight="1">
      <c r="AE260" s="45"/>
      <c r="AF260" s="45"/>
      <c r="AG260" s="45"/>
      <c r="AH260" s="45"/>
      <c r="AI260" s="45"/>
      <c r="AJ260" s="23"/>
      <c r="AK260" s="45"/>
      <c r="AL260" s="45"/>
      <c r="AM260" s="45"/>
      <c r="AN260" s="23"/>
      <c r="AO260" s="45"/>
      <c r="AP260" s="45"/>
      <c r="AQ260" s="45"/>
      <c r="AR260" s="23"/>
    </row>
    <row r="261" spans="31:44" s="44" customFormat="1" ht="6.95" customHeight="1">
      <c r="AE261" s="45"/>
      <c r="AF261" s="45"/>
      <c r="AG261" s="45"/>
      <c r="AH261" s="45"/>
      <c r="AI261" s="45"/>
      <c r="AJ261" s="23"/>
      <c r="AK261" s="45"/>
      <c r="AL261" s="45"/>
      <c r="AM261" s="45"/>
      <c r="AN261" s="23"/>
      <c r="AO261" s="45"/>
      <c r="AP261" s="45"/>
      <c r="AQ261" s="45"/>
      <c r="AR261" s="23"/>
    </row>
    <row r="262" spans="31:44" s="44" customFormat="1" ht="6.95" customHeight="1">
      <c r="AE262" s="45"/>
      <c r="AF262" s="45"/>
      <c r="AG262" s="45"/>
      <c r="AH262" s="45"/>
      <c r="AI262" s="45"/>
      <c r="AJ262" s="23"/>
      <c r="AK262" s="45"/>
      <c r="AL262" s="45"/>
      <c r="AM262" s="45"/>
      <c r="AN262" s="23"/>
      <c r="AO262" s="45"/>
      <c r="AP262" s="45"/>
      <c r="AQ262" s="45"/>
      <c r="AR262" s="23"/>
    </row>
    <row r="263" spans="31:44" s="44" customFormat="1" ht="6.95" customHeight="1">
      <c r="AE263" s="45"/>
      <c r="AF263" s="45"/>
      <c r="AG263" s="45"/>
      <c r="AH263" s="45"/>
      <c r="AI263" s="45"/>
      <c r="AJ263" s="23"/>
      <c r="AK263" s="45"/>
      <c r="AL263" s="45"/>
      <c r="AM263" s="45"/>
      <c r="AN263" s="23"/>
      <c r="AO263" s="45"/>
      <c r="AP263" s="45"/>
      <c r="AQ263" s="45"/>
      <c r="AR263" s="23"/>
    </row>
    <row r="264" spans="31:44" s="44" customFormat="1" ht="6.95" customHeight="1">
      <c r="AE264" s="45"/>
      <c r="AF264" s="45"/>
      <c r="AG264" s="45"/>
      <c r="AH264" s="45"/>
      <c r="AI264" s="45"/>
      <c r="AJ264" s="23"/>
      <c r="AK264" s="45"/>
      <c r="AL264" s="45"/>
      <c r="AM264" s="45"/>
      <c r="AN264" s="23"/>
      <c r="AO264" s="45"/>
      <c r="AP264" s="45"/>
      <c r="AQ264" s="45"/>
      <c r="AR264" s="23"/>
    </row>
    <row r="265" spans="31:44" s="44" customFormat="1" ht="6.95" customHeight="1">
      <c r="AE265" s="45"/>
      <c r="AF265" s="45"/>
      <c r="AG265" s="45"/>
      <c r="AH265" s="45"/>
      <c r="AI265" s="45"/>
      <c r="AJ265" s="23"/>
      <c r="AK265" s="45"/>
      <c r="AL265" s="45"/>
      <c r="AM265" s="45"/>
      <c r="AN265" s="23"/>
      <c r="AO265" s="45"/>
      <c r="AP265" s="45"/>
      <c r="AQ265" s="45"/>
      <c r="AR265" s="23"/>
    </row>
    <row r="266" spans="31:44" s="44" customFormat="1" ht="6.95" customHeight="1">
      <c r="AE266" s="45"/>
      <c r="AF266" s="45"/>
      <c r="AG266" s="45"/>
      <c r="AH266" s="45"/>
      <c r="AI266" s="45"/>
      <c r="AJ266" s="23"/>
      <c r="AK266" s="45"/>
      <c r="AL266" s="45"/>
      <c r="AM266" s="45"/>
      <c r="AN266" s="23"/>
      <c r="AO266" s="45"/>
      <c r="AP266" s="45"/>
      <c r="AQ266" s="45"/>
      <c r="AR266" s="23"/>
    </row>
    <row r="267" spans="31:44" s="44" customFormat="1" ht="6.95" customHeight="1">
      <c r="AE267" s="45"/>
      <c r="AF267" s="45"/>
      <c r="AG267" s="45"/>
      <c r="AH267" s="45"/>
      <c r="AI267" s="45"/>
      <c r="AJ267" s="23"/>
      <c r="AK267" s="45"/>
      <c r="AL267" s="45"/>
      <c r="AM267" s="45"/>
      <c r="AN267" s="23"/>
      <c r="AO267" s="45"/>
      <c r="AP267" s="45"/>
      <c r="AQ267" s="45"/>
      <c r="AR267" s="23"/>
    </row>
    <row r="268" spans="31:44" s="44" customFormat="1" ht="6.95" customHeight="1">
      <c r="AE268" s="45"/>
      <c r="AF268" s="45"/>
      <c r="AG268" s="45"/>
      <c r="AH268" s="45"/>
      <c r="AI268" s="45"/>
      <c r="AJ268" s="23"/>
      <c r="AK268" s="45"/>
      <c r="AL268" s="45"/>
      <c r="AM268" s="45"/>
      <c r="AN268" s="23"/>
      <c r="AO268" s="45"/>
      <c r="AP268" s="45"/>
      <c r="AQ268" s="45"/>
      <c r="AR268" s="23"/>
    </row>
    <row r="269" spans="31:44" s="44" customFormat="1" ht="6.95" customHeight="1">
      <c r="AE269" s="45"/>
      <c r="AF269" s="45"/>
      <c r="AG269" s="45"/>
      <c r="AH269" s="45"/>
      <c r="AI269" s="45"/>
      <c r="AJ269" s="23"/>
      <c r="AK269" s="45"/>
      <c r="AL269" s="45"/>
      <c r="AM269" s="45"/>
      <c r="AN269" s="23"/>
      <c r="AO269" s="45"/>
      <c r="AP269" s="45"/>
      <c r="AQ269" s="45"/>
      <c r="AR269" s="23"/>
    </row>
    <row r="270" spans="31:44" s="44" customFormat="1" ht="6.95" customHeight="1">
      <c r="AE270" s="45"/>
      <c r="AF270" s="45"/>
      <c r="AG270" s="45"/>
      <c r="AH270" s="45"/>
      <c r="AI270" s="45"/>
      <c r="AJ270" s="23"/>
      <c r="AK270" s="45"/>
      <c r="AL270" s="45"/>
      <c r="AM270" s="45"/>
      <c r="AN270" s="23"/>
      <c r="AO270" s="45"/>
      <c r="AP270" s="45"/>
      <c r="AQ270" s="45"/>
      <c r="AR270" s="23"/>
    </row>
    <row r="271" spans="31:44" s="44" customFormat="1" ht="6.95" customHeight="1">
      <c r="AE271" s="45"/>
      <c r="AF271" s="45"/>
      <c r="AG271" s="45"/>
      <c r="AH271" s="45"/>
      <c r="AI271" s="45"/>
      <c r="AJ271" s="23"/>
      <c r="AK271" s="45"/>
      <c r="AL271" s="45"/>
      <c r="AM271" s="45"/>
      <c r="AN271" s="23"/>
      <c r="AO271" s="45"/>
      <c r="AP271" s="45"/>
      <c r="AQ271" s="45"/>
      <c r="AR271" s="23"/>
    </row>
    <row r="272" spans="31:44" s="44" customFormat="1" ht="6.95" customHeight="1">
      <c r="AE272" s="45"/>
      <c r="AF272" s="45"/>
      <c r="AG272" s="45"/>
      <c r="AH272" s="45"/>
      <c r="AI272" s="45"/>
      <c r="AJ272" s="23"/>
      <c r="AK272" s="45"/>
      <c r="AL272" s="45"/>
      <c r="AM272" s="45"/>
      <c r="AN272" s="23"/>
      <c r="AO272" s="45"/>
      <c r="AP272" s="45"/>
      <c r="AQ272" s="45"/>
      <c r="AR272" s="23"/>
    </row>
    <row r="273" spans="31:44" s="44" customFormat="1" ht="6.95" customHeight="1">
      <c r="AE273" s="45"/>
      <c r="AF273" s="45"/>
      <c r="AG273" s="45"/>
      <c r="AH273" s="45"/>
      <c r="AI273" s="45"/>
      <c r="AJ273" s="23"/>
      <c r="AK273" s="45"/>
      <c r="AL273" s="45"/>
      <c r="AM273" s="45"/>
      <c r="AN273" s="23"/>
      <c r="AO273" s="45"/>
      <c r="AP273" s="45"/>
      <c r="AQ273" s="45"/>
      <c r="AR273" s="23"/>
    </row>
    <row r="274" spans="31:44" s="44" customFormat="1" ht="6.95" customHeight="1">
      <c r="AE274" s="45"/>
      <c r="AF274" s="45"/>
      <c r="AG274" s="45"/>
      <c r="AH274" s="45"/>
      <c r="AI274" s="45"/>
      <c r="AJ274" s="23"/>
      <c r="AK274" s="45"/>
      <c r="AL274" s="45"/>
      <c r="AM274" s="45"/>
      <c r="AN274" s="23"/>
      <c r="AO274" s="45"/>
      <c r="AP274" s="45"/>
      <c r="AQ274" s="45"/>
      <c r="AR274" s="23"/>
    </row>
    <row r="275" spans="31:44" s="44" customFormat="1" ht="6.95" customHeight="1">
      <c r="AE275" s="45"/>
      <c r="AF275" s="45"/>
      <c r="AG275" s="45"/>
      <c r="AH275" s="45"/>
      <c r="AI275" s="45"/>
      <c r="AJ275" s="23"/>
      <c r="AK275" s="45"/>
      <c r="AL275" s="45"/>
      <c r="AM275" s="45"/>
      <c r="AN275" s="23"/>
      <c r="AO275" s="45"/>
      <c r="AP275" s="45"/>
      <c r="AQ275" s="45"/>
      <c r="AR275" s="23"/>
    </row>
    <row r="276" spans="31:44" s="44" customFormat="1" ht="6.95" customHeight="1">
      <c r="AE276" s="45"/>
      <c r="AF276" s="45"/>
      <c r="AG276" s="45"/>
      <c r="AH276" s="45"/>
      <c r="AI276" s="45"/>
      <c r="AJ276" s="23"/>
      <c r="AK276" s="45"/>
      <c r="AL276" s="45"/>
      <c r="AM276" s="45"/>
      <c r="AN276" s="23"/>
      <c r="AO276" s="45"/>
      <c r="AP276" s="45"/>
      <c r="AQ276" s="45"/>
      <c r="AR276" s="23"/>
    </row>
    <row r="277" spans="31:44" s="44" customFormat="1" ht="6.95" customHeight="1">
      <c r="AE277" s="45"/>
      <c r="AF277" s="45"/>
      <c r="AG277" s="45"/>
      <c r="AH277" s="45"/>
      <c r="AI277" s="45"/>
      <c r="AJ277" s="23"/>
      <c r="AK277" s="45"/>
      <c r="AL277" s="45"/>
      <c r="AM277" s="45"/>
      <c r="AN277" s="23"/>
      <c r="AO277" s="45"/>
      <c r="AP277" s="45"/>
      <c r="AQ277" s="45"/>
      <c r="AR277" s="23"/>
    </row>
    <row r="278" spans="31:44" s="44" customFormat="1" ht="6.95" customHeight="1">
      <c r="AE278" s="45"/>
      <c r="AF278" s="45"/>
      <c r="AG278" s="45"/>
      <c r="AH278" s="45"/>
      <c r="AI278" s="45"/>
      <c r="AJ278" s="23"/>
      <c r="AK278" s="45"/>
      <c r="AL278" s="45"/>
      <c r="AM278" s="45"/>
      <c r="AN278" s="23"/>
      <c r="AO278" s="45"/>
      <c r="AP278" s="45"/>
      <c r="AQ278" s="45"/>
      <c r="AR278" s="23"/>
    </row>
    <row r="279" spans="31:44" s="44" customFormat="1" ht="6.95" customHeight="1">
      <c r="AE279" s="45"/>
      <c r="AF279" s="45"/>
      <c r="AG279" s="45"/>
      <c r="AH279" s="45"/>
      <c r="AI279" s="45"/>
      <c r="AJ279" s="23"/>
      <c r="AK279" s="45"/>
      <c r="AL279" s="45"/>
      <c r="AM279" s="45"/>
      <c r="AN279" s="23"/>
      <c r="AO279" s="45"/>
      <c r="AP279" s="45"/>
      <c r="AQ279" s="45"/>
      <c r="AR279" s="23"/>
    </row>
    <row r="280" spans="31:44" s="44" customFormat="1" ht="6.95" customHeight="1">
      <c r="AE280" s="45"/>
      <c r="AF280" s="45"/>
      <c r="AG280" s="45"/>
      <c r="AH280" s="45"/>
      <c r="AI280" s="45"/>
      <c r="AJ280" s="23"/>
      <c r="AK280" s="45"/>
      <c r="AL280" s="45"/>
      <c r="AM280" s="45"/>
      <c r="AN280" s="23"/>
      <c r="AO280" s="45"/>
      <c r="AP280" s="45"/>
      <c r="AQ280" s="45"/>
      <c r="AR280" s="23"/>
    </row>
    <row r="281" spans="31:44" s="44" customFormat="1" ht="6.95" customHeight="1">
      <c r="AE281" s="45"/>
      <c r="AF281" s="45"/>
      <c r="AG281" s="45"/>
      <c r="AH281" s="45"/>
      <c r="AI281" s="45"/>
      <c r="AJ281" s="23"/>
      <c r="AK281" s="45"/>
      <c r="AL281" s="45"/>
      <c r="AM281" s="45"/>
      <c r="AN281" s="23"/>
      <c r="AO281" s="45"/>
      <c r="AP281" s="45"/>
      <c r="AQ281" s="45"/>
      <c r="AR281" s="23"/>
    </row>
    <row r="282" spans="31:44" s="44" customFormat="1" ht="6.95" customHeight="1">
      <c r="AE282" s="45"/>
      <c r="AF282" s="45"/>
      <c r="AG282" s="45"/>
      <c r="AH282" s="45"/>
      <c r="AI282" s="45"/>
      <c r="AJ282" s="23"/>
      <c r="AK282" s="45"/>
      <c r="AL282" s="45"/>
      <c r="AM282" s="45"/>
      <c r="AN282" s="23"/>
      <c r="AO282" s="45"/>
      <c r="AP282" s="45"/>
      <c r="AQ282" s="45"/>
      <c r="AR282" s="23"/>
    </row>
    <row r="283" spans="31:44" s="44" customFormat="1" ht="6.95" customHeight="1">
      <c r="AE283" s="45"/>
      <c r="AF283" s="45"/>
      <c r="AG283" s="45"/>
      <c r="AH283" s="45"/>
      <c r="AI283" s="45"/>
      <c r="AJ283" s="23"/>
      <c r="AK283" s="45"/>
      <c r="AL283" s="45"/>
      <c r="AM283" s="45"/>
      <c r="AN283" s="23"/>
      <c r="AO283" s="45"/>
      <c r="AP283" s="45"/>
      <c r="AQ283" s="45"/>
      <c r="AR283" s="23"/>
    </row>
    <row r="284" spans="31:44" s="44" customFormat="1" ht="6.95" customHeight="1">
      <c r="AE284" s="45"/>
      <c r="AF284" s="45"/>
      <c r="AG284" s="45"/>
      <c r="AH284" s="45"/>
      <c r="AI284" s="45"/>
      <c r="AJ284" s="23"/>
      <c r="AK284" s="45"/>
      <c r="AL284" s="45"/>
      <c r="AM284" s="45"/>
      <c r="AN284" s="23"/>
      <c r="AO284" s="45"/>
      <c r="AP284" s="45"/>
      <c r="AQ284" s="45"/>
      <c r="AR284" s="23"/>
    </row>
    <row r="285" spans="31:44" s="44" customFormat="1" ht="6.95" customHeight="1">
      <c r="AE285" s="45"/>
      <c r="AF285" s="45"/>
      <c r="AG285" s="45"/>
      <c r="AH285" s="45"/>
      <c r="AI285" s="45"/>
      <c r="AJ285" s="23"/>
      <c r="AK285" s="45"/>
      <c r="AL285" s="45"/>
      <c r="AM285" s="45"/>
      <c r="AN285" s="23"/>
      <c r="AO285" s="45"/>
      <c r="AP285" s="45"/>
      <c r="AQ285" s="45"/>
      <c r="AR285" s="23"/>
    </row>
    <row r="286" spans="31:44" s="44" customFormat="1" ht="6.95" customHeight="1">
      <c r="AE286" s="45"/>
      <c r="AF286" s="45"/>
      <c r="AG286" s="45"/>
      <c r="AH286" s="45"/>
      <c r="AI286" s="45"/>
      <c r="AJ286" s="23"/>
      <c r="AK286" s="45"/>
      <c r="AL286" s="45"/>
      <c r="AM286" s="45"/>
      <c r="AN286" s="23"/>
      <c r="AO286" s="45"/>
      <c r="AP286" s="45"/>
      <c r="AQ286" s="45"/>
      <c r="AR286" s="23"/>
    </row>
    <row r="287" spans="31:44" s="44" customFormat="1" ht="6.95" customHeight="1">
      <c r="AE287" s="45"/>
      <c r="AF287" s="45"/>
      <c r="AG287" s="45"/>
      <c r="AH287" s="45"/>
      <c r="AI287" s="45"/>
      <c r="AJ287" s="23"/>
      <c r="AK287" s="45"/>
      <c r="AL287" s="45"/>
      <c r="AM287" s="45"/>
      <c r="AN287" s="23"/>
      <c r="AO287" s="45"/>
      <c r="AP287" s="45"/>
      <c r="AQ287" s="45"/>
      <c r="AR287" s="23"/>
    </row>
    <row r="288" spans="31:44" s="44" customFormat="1" ht="6.95" customHeight="1">
      <c r="AE288" s="45"/>
      <c r="AF288" s="45"/>
      <c r="AG288" s="45"/>
      <c r="AH288" s="45"/>
      <c r="AI288" s="45"/>
      <c r="AJ288" s="23"/>
      <c r="AK288" s="45"/>
      <c r="AL288" s="45"/>
      <c r="AM288" s="45"/>
      <c r="AN288" s="23"/>
      <c r="AO288" s="45"/>
      <c r="AP288" s="45"/>
      <c r="AQ288" s="45"/>
      <c r="AR288" s="23"/>
    </row>
    <row r="289" spans="31:44" s="44" customFormat="1" ht="6.95" customHeight="1">
      <c r="AE289" s="45"/>
      <c r="AF289" s="45"/>
      <c r="AG289" s="45"/>
      <c r="AH289" s="45"/>
      <c r="AI289" s="45"/>
      <c r="AJ289" s="23"/>
      <c r="AK289" s="45"/>
      <c r="AL289" s="45"/>
      <c r="AM289" s="45"/>
      <c r="AN289" s="23"/>
      <c r="AO289" s="45"/>
      <c r="AP289" s="45"/>
      <c r="AQ289" s="45"/>
      <c r="AR289" s="23"/>
    </row>
    <row r="290" spans="31:44" s="44" customFormat="1" ht="6.95" customHeight="1">
      <c r="AE290" s="45"/>
      <c r="AF290" s="45"/>
      <c r="AG290" s="45"/>
      <c r="AH290" s="45"/>
      <c r="AI290" s="45"/>
      <c r="AJ290" s="23"/>
      <c r="AK290" s="45"/>
      <c r="AL290" s="45"/>
      <c r="AM290" s="45"/>
      <c r="AN290" s="23"/>
      <c r="AO290" s="45"/>
      <c r="AP290" s="45"/>
      <c r="AQ290" s="45"/>
      <c r="AR290" s="23"/>
    </row>
    <row r="291" spans="31:44" s="44" customFormat="1" ht="6.95" customHeight="1">
      <c r="AE291" s="45"/>
      <c r="AF291" s="45"/>
      <c r="AG291" s="45"/>
      <c r="AH291" s="45"/>
      <c r="AI291" s="45"/>
      <c r="AJ291" s="23"/>
      <c r="AK291" s="45"/>
      <c r="AL291" s="45"/>
      <c r="AM291" s="45"/>
      <c r="AN291" s="23"/>
      <c r="AO291" s="45"/>
      <c r="AP291" s="45"/>
      <c r="AQ291" s="45"/>
      <c r="AR291" s="23"/>
    </row>
    <row r="292" spans="31:44" s="44" customFormat="1" ht="6.95" customHeight="1">
      <c r="AE292" s="45"/>
      <c r="AF292" s="45"/>
      <c r="AG292" s="45"/>
      <c r="AH292" s="45"/>
      <c r="AI292" s="45"/>
      <c r="AJ292" s="23"/>
      <c r="AK292" s="45"/>
      <c r="AL292" s="45"/>
      <c r="AM292" s="45"/>
      <c r="AN292" s="23"/>
      <c r="AO292" s="45"/>
      <c r="AP292" s="45"/>
      <c r="AQ292" s="45"/>
      <c r="AR292" s="23"/>
    </row>
    <row r="293" spans="31:44" s="44" customFormat="1" ht="6.95" customHeight="1">
      <c r="AE293" s="45"/>
      <c r="AF293" s="45"/>
      <c r="AG293" s="45"/>
      <c r="AH293" s="45"/>
      <c r="AI293" s="45"/>
      <c r="AJ293" s="23"/>
      <c r="AK293" s="45"/>
      <c r="AL293" s="45"/>
      <c r="AM293" s="45"/>
      <c r="AN293" s="23"/>
      <c r="AO293" s="45"/>
      <c r="AP293" s="45"/>
      <c r="AQ293" s="45"/>
      <c r="AR293" s="23"/>
    </row>
    <row r="294" spans="31:44" s="44" customFormat="1" ht="6.95" customHeight="1">
      <c r="AE294" s="45"/>
      <c r="AF294" s="45"/>
      <c r="AG294" s="45"/>
      <c r="AH294" s="45"/>
      <c r="AI294" s="45"/>
      <c r="AJ294" s="23"/>
      <c r="AK294" s="45"/>
      <c r="AL294" s="45"/>
      <c r="AM294" s="45"/>
      <c r="AN294" s="23"/>
      <c r="AO294" s="45"/>
      <c r="AP294" s="45"/>
      <c r="AQ294" s="45"/>
      <c r="AR294" s="23"/>
    </row>
    <row r="295" spans="31:44" s="44" customFormat="1" ht="6.95" customHeight="1">
      <c r="AE295" s="45"/>
      <c r="AF295" s="45"/>
      <c r="AG295" s="45"/>
      <c r="AH295" s="45"/>
      <c r="AI295" s="45"/>
      <c r="AJ295" s="23"/>
      <c r="AK295" s="45"/>
      <c r="AL295" s="45"/>
      <c r="AM295" s="45"/>
      <c r="AN295" s="23"/>
      <c r="AO295" s="45"/>
      <c r="AP295" s="45"/>
      <c r="AQ295" s="45"/>
      <c r="AR295" s="23"/>
    </row>
    <row r="296" spans="31:44" s="44" customFormat="1" ht="6.95" customHeight="1">
      <c r="AE296" s="45"/>
      <c r="AF296" s="45"/>
      <c r="AG296" s="45"/>
      <c r="AH296" s="45"/>
      <c r="AI296" s="45"/>
      <c r="AJ296" s="23"/>
      <c r="AK296" s="45"/>
      <c r="AL296" s="45"/>
      <c r="AM296" s="45"/>
      <c r="AN296" s="23"/>
      <c r="AO296" s="45"/>
      <c r="AP296" s="45"/>
      <c r="AQ296" s="45"/>
      <c r="AR296" s="23"/>
    </row>
    <row r="297" spans="31:44" s="44" customFormat="1" ht="6.95" customHeight="1">
      <c r="AE297" s="45"/>
      <c r="AF297" s="45"/>
      <c r="AG297" s="45"/>
      <c r="AH297" s="45"/>
      <c r="AI297" s="45"/>
      <c r="AJ297" s="23"/>
      <c r="AK297" s="45"/>
      <c r="AL297" s="45"/>
      <c r="AM297" s="45"/>
      <c r="AN297" s="23"/>
      <c r="AO297" s="45"/>
      <c r="AP297" s="45"/>
      <c r="AQ297" s="45"/>
      <c r="AR297" s="23"/>
    </row>
    <row r="298" spans="31:44" s="44" customFormat="1" ht="6.95" customHeight="1">
      <c r="AE298" s="45"/>
      <c r="AF298" s="45"/>
      <c r="AG298" s="45"/>
      <c r="AH298" s="45"/>
      <c r="AI298" s="45"/>
      <c r="AJ298" s="23"/>
      <c r="AK298" s="45"/>
      <c r="AL298" s="45"/>
      <c r="AM298" s="45"/>
      <c r="AN298" s="23"/>
      <c r="AO298" s="45"/>
      <c r="AP298" s="45"/>
      <c r="AQ298" s="45"/>
      <c r="AR298" s="23"/>
    </row>
    <row r="299" spans="31:44" s="44" customFormat="1" ht="6.95" customHeight="1">
      <c r="AE299" s="45"/>
      <c r="AF299" s="45"/>
      <c r="AG299" s="45"/>
      <c r="AH299" s="45"/>
      <c r="AI299" s="45"/>
      <c r="AJ299" s="23"/>
      <c r="AK299" s="45"/>
      <c r="AL299" s="45"/>
      <c r="AM299" s="45"/>
      <c r="AN299" s="23"/>
      <c r="AO299" s="45"/>
      <c r="AP299" s="45"/>
      <c r="AQ299" s="45"/>
      <c r="AR299" s="23"/>
    </row>
    <row r="300" spans="31:44" s="44" customFormat="1" ht="6.95" customHeight="1">
      <c r="AE300" s="45"/>
      <c r="AF300" s="45"/>
      <c r="AG300" s="45"/>
      <c r="AH300" s="45"/>
      <c r="AI300" s="45"/>
      <c r="AJ300" s="23"/>
      <c r="AK300" s="45"/>
      <c r="AL300" s="45"/>
      <c r="AM300" s="45"/>
      <c r="AN300" s="23"/>
      <c r="AO300" s="45"/>
      <c r="AP300" s="45"/>
      <c r="AQ300" s="45"/>
      <c r="AR300" s="23"/>
    </row>
    <row r="301" spans="31:44" s="44" customFormat="1" ht="6.95" customHeight="1">
      <c r="AE301" s="45"/>
      <c r="AF301" s="45"/>
      <c r="AG301" s="45"/>
      <c r="AH301" s="45"/>
      <c r="AI301" s="45"/>
      <c r="AJ301" s="23"/>
      <c r="AK301" s="45"/>
      <c r="AL301" s="45"/>
      <c r="AM301" s="45"/>
      <c r="AN301" s="23"/>
      <c r="AO301" s="45"/>
      <c r="AP301" s="45"/>
      <c r="AQ301" s="45"/>
      <c r="AR301" s="23"/>
    </row>
    <row r="302" spans="31:44" s="44" customFormat="1" ht="6.95" customHeight="1">
      <c r="AE302" s="45"/>
      <c r="AF302" s="45"/>
      <c r="AG302" s="45"/>
      <c r="AH302" s="45"/>
      <c r="AI302" s="45"/>
      <c r="AJ302" s="23"/>
      <c r="AK302" s="45"/>
      <c r="AL302" s="45"/>
      <c r="AM302" s="45"/>
      <c r="AN302" s="23"/>
      <c r="AO302" s="45"/>
      <c r="AP302" s="45"/>
      <c r="AQ302" s="45"/>
      <c r="AR302" s="23"/>
    </row>
    <row r="303" spans="31:44" s="44" customFormat="1" ht="6.95" customHeight="1">
      <c r="AE303" s="45"/>
      <c r="AF303" s="45"/>
      <c r="AG303" s="45"/>
      <c r="AH303" s="45"/>
      <c r="AI303" s="45"/>
      <c r="AJ303" s="23"/>
      <c r="AK303" s="45"/>
      <c r="AL303" s="45"/>
      <c r="AM303" s="45"/>
      <c r="AN303" s="23"/>
      <c r="AO303" s="45"/>
      <c r="AP303" s="45"/>
      <c r="AQ303" s="45"/>
      <c r="AR303" s="23"/>
    </row>
    <row r="304" spans="31:44" s="44" customFormat="1" ht="6.95" customHeight="1">
      <c r="AE304" s="45"/>
      <c r="AF304" s="45"/>
      <c r="AG304" s="45"/>
      <c r="AH304" s="45"/>
      <c r="AI304" s="45"/>
      <c r="AJ304" s="23"/>
      <c r="AK304" s="45"/>
      <c r="AL304" s="45"/>
      <c r="AM304" s="45"/>
      <c r="AN304" s="23"/>
      <c r="AO304" s="45"/>
      <c r="AP304" s="45"/>
      <c r="AQ304" s="45"/>
      <c r="AR304" s="23"/>
    </row>
    <row r="305" spans="31:44" s="44" customFormat="1" ht="6.95" customHeight="1">
      <c r="AE305" s="45"/>
      <c r="AF305" s="45"/>
      <c r="AG305" s="45"/>
      <c r="AH305" s="45"/>
      <c r="AI305" s="45"/>
      <c r="AJ305" s="23"/>
      <c r="AK305" s="45"/>
      <c r="AL305" s="45"/>
      <c r="AM305" s="45"/>
      <c r="AN305" s="23"/>
      <c r="AO305" s="45"/>
      <c r="AP305" s="45"/>
      <c r="AQ305" s="45"/>
      <c r="AR305" s="23"/>
    </row>
    <row r="306" spans="31:44" s="44" customFormat="1" ht="6.95" customHeight="1">
      <c r="AE306" s="45"/>
      <c r="AF306" s="45"/>
      <c r="AG306" s="45"/>
      <c r="AH306" s="45"/>
      <c r="AI306" s="45"/>
      <c r="AJ306" s="23"/>
      <c r="AK306" s="45"/>
      <c r="AL306" s="45"/>
      <c r="AM306" s="45"/>
      <c r="AN306" s="23"/>
      <c r="AO306" s="45"/>
      <c r="AP306" s="45"/>
      <c r="AQ306" s="45"/>
      <c r="AR306" s="23"/>
    </row>
    <row r="307" spans="31:44" s="44" customFormat="1" ht="6.95" customHeight="1">
      <c r="AE307" s="45"/>
      <c r="AF307" s="45"/>
      <c r="AG307" s="45"/>
      <c r="AH307" s="45"/>
      <c r="AI307" s="45"/>
      <c r="AJ307" s="23"/>
      <c r="AK307" s="45"/>
      <c r="AL307" s="45"/>
      <c r="AM307" s="45"/>
      <c r="AN307" s="23"/>
      <c r="AO307" s="45"/>
      <c r="AP307" s="45"/>
      <c r="AQ307" s="45"/>
      <c r="AR307" s="23"/>
    </row>
    <row r="308" spans="31:44" s="44" customFormat="1" ht="6.95" customHeight="1">
      <c r="AE308" s="45"/>
      <c r="AF308" s="45"/>
      <c r="AG308" s="45"/>
      <c r="AH308" s="45"/>
      <c r="AI308" s="45"/>
      <c r="AJ308" s="23"/>
      <c r="AK308" s="45"/>
      <c r="AL308" s="45"/>
      <c r="AM308" s="45"/>
      <c r="AN308" s="23"/>
      <c r="AO308" s="45"/>
      <c r="AP308" s="45"/>
      <c r="AQ308" s="45"/>
      <c r="AR308" s="23"/>
    </row>
    <row r="309" spans="31:44" s="44" customFormat="1" ht="6.95" customHeight="1">
      <c r="AE309" s="45"/>
      <c r="AF309" s="45"/>
      <c r="AG309" s="45"/>
      <c r="AH309" s="45"/>
      <c r="AI309" s="45"/>
      <c r="AJ309" s="23"/>
      <c r="AK309" s="45"/>
      <c r="AL309" s="45"/>
      <c r="AM309" s="45"/>
      <c r="AN309" s="23"/>
      <c r="AO309" s="45"/>
      <c r="AP309" s="45"/>
      <c r="AQ309" s="45"/>
      <c r="AR309" s="23"/>
    </row>
    <row r="310" spans="31:44" s="44" customFormat="1" ht="6.95" customHeight="1">
      <c r="AE310" s="45"/>
      <c r="AF310" s="45"/>
      <c r="AG310" s="45"/>
      <c r="AH310" s="45"/>
      <c r="AI310" s="45"/>
      <c r="AJ310" s="23"/>
      <c r="AK310" s="45"/>
      <c r="AL310" s="45"/>
      <c r="AM310" s="45"/>
      <c r="AN310" s="23"/>
      <c r="AO310" s="45"/>
      <c r="AP310" s="45"/>
      <c r="AQ310" s="45"/>
      <c r="AR310" s="23"/>
    </row>
    <row r="311" spans="31:44" s="44" customFormat="1" ht="6.95" customHeight="1">
      <c r="AE311" s="45"/>
      <c r="AF311" s="45"/>
      <c r="AG311" s="45"/>
      <c r="AH311" s="45"/>
      <c r="AI311" s="45"/>
      <c r="AJ311" s="23"/>
      <c r="AK311" s="45"/>
      <c r="AL311" s="45"/>
      <c r="AM311" s="45"/>
      <c r="AN311" s="23"/>
      <c r="AO311" s="45"/>
      <c r="AP311" s="45"/>
      <c r="AQ311" s="45"/>
      <c r="AR311" s="23"/>
    </row>
    <row r="312" spans="31:44" s="44" customFormat="1" ht="6.95" customHeight="1">
      <c r="AE312" s="45"/>
      <c r="AF312" s="45"/>
      <c r="AG312" s="45"/>
      <c r="AH312" s="45"/>
      <c r="AI312" s="45"/>
      <c r="AJ312" s="23"/>
      <c r="AK312" s="45"/>
      <c r="AL312" s="45"/>
      <c r="AM312" s="45"/>
      <c r="AN312" s="23"/>
      <c r="AO312" s="45"/>
      <c r="AP312" s="45"/>
      <c r="AQ312" s="45"/>
      <c r="AR312" s="23"/>
    </row>
    <row r="313" spans="31:44" s="44" customFormat="1" ht="6.95" customHeight="1">
      <c r="AE313" s="45"/>
      <c r="AF313" s="45"/>
      <c r="AG313" s="45"/>
      <c r="AH313" s="45"/>
      <c r="AI313" s="45"/>
      <c r="AJ313" s="23"/>
      <c r="AK313" s="45"/>
      <c r="AL313" s="45"/>
      <c r="AM313" s="45"/>
      <c r="AN313" s="23"/>
      <c r="AO313" s="45"/>
      <c r="AP313" s="45"/>
      <c r="AQ313" s="45"/>
      <c r="AR313" s="23"/>
    </row>
    <row r="314" spans="31:44" s="44" customFormat="1" ht="6.95" customHeight="1">
      <c r="AE314" s="45"/>
      <c r="AF314" s="45"/>
      <c r="AG314" s="45"/>
      <c r="AH314" s="45"/>
      <c r="AI314" s="45"/>
      <c r="AJ314" s="23"/>
      <c r="AK314" s="45"/>
      <c r="AL314" s="45"/>
      <c r="AM314" s="45"/>
      <c r="AN314" s="23"/>
      <c r="AO314" s="45"/>
      <c r="AP314" s="45"/>
      <c r="AQ314" s="45"/>
      <c r="AR314" s="23"/>
    </row>
    <row r="315" spans="31:44" s="44" customFormat="1" ht="6.95" customHeight="1">
      <c r="AE315" s="45"/>
      <c r="AF315" s="45"/>
      <c r="AG315" s="45"/>
      <c r="AH315" s="45"/>
      <c r="AI315" s="45"/>
      <c r="AJ315" s="23"/>
      <c r="AK315" s="45"/>
      <c r="AL315" s="45"/>
      <c r="AM315" s="45"/>
      <c r="AN315" s="23"/>
      <c r="AO315" s="45"/>
      <c r="AP315" s="45"/>
      <c r="AQ315" s="45"/>
      <c r="AR315" s="23"/>
    </row>
    <row r="316" spans="31:44" s="44" customFormat="1" ht="6.95" customHeight="1">
      <c r="AE316" s="45"/>
      <c r="AF316" s="45"/>
      <c r="AG316" s="45"/>
      <c r="AH316" s="45"/>
      <c r="AI316" s="45"/>
      <c r="AJ316" s="23"/>
      <c r="AK316" s="45"/>
      <c r="AL316" s="45"/>
      <c r="AM316" s="45"/>
      <c r="AN316" s="23"/>
      <c r="AO316" s="45"/>
      <c r="AP316" s="45"/>
      <c r="AQ316" s="45"/>
      <c r="AR316" s="23"/>
    </row>
    <row r="317" spans="31:44" s="44" customFormat="1" ht="6.95" customHeight="1">
      <c r="AE317" s="45"/>
      <c r="AF317" s="45"/>
      <c r="AG317" s="45"/>
      <c r="AH317" s="45"/>
      <c r="AI317" s="45"/>
      <c r="AJ317" s="23"/>
      <c r="AK317" s="45"/>
      <c r="AL317" s="45"/>
      <c r="AM317" s="45"/>
      <c r="AN317" s="23"/>
      <c r="AO317" s="45"/>
      <c r="AP317" s="45"/>
      <c r="AQ317" s="45"/>
      <c r="AR317" s="23"/>
    </row>
    <row r="318" spans="31:44" s="44" customFormat="1" ht="6.95" customHeight="1">
      <c r="AE318" s="45"/>
      <c r="AF318" s="45"/>
      <c r="AG318" s="45"/>
      <c r="AH318" s="45"/>
      <c r="AI318" s="45"/>
      <c r="AJ318" s="23"/>
      <c r="AK318" s="45"/>
      <c r="AL318" s="45"/>
      <c r="AM318" s="45"/>
      <c r="AN318" s="23"/>
      <c r="AO318" s="45"/>
      <c r="AP318" s="45"/>
      <c r="AQ318" s="45"/>
      <c r="AR318" s="23"/>
    </row>
    <row r="319" spans="31:44" s="44" customFormat="1" ht="6.95" customHeight="1">
      <c r="AE319" s="45"/>
      <c r="AF319" s="45"/>
      <c r="AG319" s="45"/>
      <c r="AH319" s="45"/>
      <c r="AI319" s="45"/>
      <c r="AJ319" s="23"/>
      <c r="AK319" s="45"/>
      <c r="AL319" s="45"/>
      <c r="AM319" s="45"/>
      <c r="AN319" s="23"/>
      <c r="AO319" s="45"/>
      <c r="AP319" s="45"/>
      <c r="AQ319" s="45"/>
      <c r="AR319" s="23"/>
    </row>
    <row r="320" spans="31:44" s="44" customFormat="1" ht="6.95" customHeight="1">
      <c r="AE320" s="45"/>
      <c r="AF320" s="45"/>
      <c r="AG320" s="45"/>
      <c r="AH320" s="45"/>
      <c r="AI320" s="45"/>
      <c r="AJ320" s="23"/>
      <c r="AK320" s="45"/>
      <c r="AL320" s="45"/>
      <c r="AM320" s="45"/>
      <c r="AN320" s="23"/>
      <c r="AO320" s="45"/>
      <c r="AP320" s="45"/>
      <c r="AQ320" s="45"/>
      <c r="AR320" s="23"/>
    </row>
    <row r="321" spans="31:44" s="44" customFormat="1" ht="6.95" customHeight="1">
      <c r="AE321" s="45"/>
      <c r="AF321" s="45"/>
      <c r="AG321" s="45"/>
      <c r="AH321" s="45"/>
      <c r="AI321" s="45"/>
      <c r="AJ321" s="23"/>
      <c r="AK321" s="45"/>
      <c r="AL321" s="45"/>
      <c r="AM321" s="45"/>
      <c r="AN321" s="23"/>
      <c r="AO321" s="45"/>
      <c r="AP321" s="45"/>
      <c r="AQ321" s="45"/>
      <c r="AR321" s="23"/>
    </row>
    <row r="322" spans="31:44" s="44" customFormat="1" ht="6.95" customHeight="1">
      <c r="AE322" s="45"/>
      <c r="AF322" s="45"/>
      <c r="AG322" s="45"/>
      <c r="AH322" s="45"/>
      <c r="AI322" s="45"/>
      <c r="AJ322" s="23"/>
      <c r="AK322" s="45"/>
      <c r="AL322" s="45"/>
      <c r="AM322" s="45"/>
      <c r="AN322" s="23"/>
      <c r="AO322" s="45"/>
      <c r="AP322" s="45"/>
      <c r="AQ322" s="45"/>
      <c r="AR322" s="23"/>
    </row>
    <row r="323" spans="31:44" s="44" customFormat="1" ht="6.95" customHeight="1">
      <c r="AE323" s="45"/>
      <c r="AF323" s="45"/>
      <c r="AG323" s="45"/>
      <c r="AH323" s="45"/>
      <c r="AI323" s="45"/>
      <c r="AJ323" s="23"/>
      <c r="AK323" s="45"/>
      <c r="AL323" s="45"/>
      <c r="AM323" s="45"/>
      <c r="AN323" s="23"/>
      <c r="AO323" s="45"/>
      <c r="AP323" s="45"/>
      <c r="AQ323" s="45"/>
      <c r="AR323" s="23"/>
    </row>
    <row r="324" spans="31:44" s="44" customFormat="1" ht="6.95" customHeight="1">
      <c r="AE324" s="45"/>
      <c r="AF324" s="45"/>
      <c r="AG324" s="45"/>
      <c r="AH324" s="45"/>
      <c r="AI324" s="45"/>
      <c r="AJ324" s="23"/>
      <c r="AK324" s="45"/>
      <c r="AL324" s="45"/>
      <c r="AM324" s="45"/>
      <c r="AN324" s="23"/>
      <c r="AO324" s="45"/>
      <c r="AP324" s="45"/>
      <c r="AQ324" s="45"/>
      <c r="AR324" s="23"/>
    </row>
    <row r="325" spans="31:44" s="44" customFormat="1" ht="6.95" customHeight="1">
      <c r="AE325" s="45"/>
      <c r="AF325" s="45"/>
      <c r="AG325" s="45"/>
      <c r="AH325" s="45"/>
      <c r="AI325" s="45"/>
      <c r="AJ325" s="23"/>
      <c r="AK325" s="45"/>
      <c r="AL325" s="45"/>
      <c r="AM325" s="45"/>
      <c r="AN325" s="23"/>
      <c r="AO325" s="45"/>
      <c r="AP325" s="45"/>
      <c r="AQ325" s="45"/>
      <c r="AR325" s="23"/>
    </row>
    <row r="326" spans="31:44" s="44" customFormat="1" ht="6.95" customHeight="1">
      <c r="AE326" s="45"/>
      <c r="AF326" s="45"/>
      <c r="AG326" s="45"/>
      <c r="AH326" s="45"/>
      <c r="AI326" s="45"/>
      <c r="AJ326" s="23"/>
      <c r="AK326" s="45"/>
      <c r="AL326" s="45"/>
      <c r="AM326" s="45"/>
      <c r="AN326" s="23"/>
      <c r="AO326" s="45"/>
      <c r="AP326" s="45"/>
      <c r="AQ326" s="45"/>
      <c r="AR326" s="23"/>
    </row>
    <row r="327" spans="31:44" s="44" customFormat="1" ht="6.95" customHeight="1">
      <c r="AE327" s="45"/>
      <c r="AF327" s="45"/>
      <c r="AG327" s="45"/>
      <c r="AH327" s="45"/>
      <c r="AI327" s="45"/>
      <c r="AJ327" s="23"/>
      <c r="AK327" s="45"/>
      <c r="AL327" s="45"/>
      <c r="AM327" s="45"/>
      <c r="AN327" s="23"/>
      <c r="AO327" s="45"/>
      <c r="AP327" s="45"/>
      <c r="AQ327" s="45"/>
      <c r="AR327" s="23"/>
    </row>
    <row r="328" spans="31:44" s="44" customFormat="1" ht="6.95" customHeight="1">
      <c r="AE328" s="45"/>
      <c r="AF328" s="45"/>
      <c r="AG328" s="45"/>
      <c r="AH328" s="45"/>
      <c r="AI328" s="45"/>
      <c r="AJ328" s="23"/>
      <c r="AK328" s="45"/>
      <c r="AL328" s="45"/>
      <c r="AM328" s="45"/>
      <c r="AN328" s="23"/>
      <c r="AO328" s="45"/>
      <c r="AP328" s="45"/>
      <c r="AQ328" s="45"/>
      <c r="AR328" s="23"/>
    </row>
    <row r="329" spans="31:44" s="44" customFormat="1" ht="6.95" customHeight="1">
      <c r="AE329" s="45"/>
      <c r="AF329" s="45"/>
      <c r="AG329" s="45"/>
      <c r="AH329" s="45"/>
      <c r="AI329" s="45"/>
      <c r="AJ329" s="23"/>
      <c r="AK329" s="45"/>
      <c r="AL329" s="45"/>
      <c r="AM329" s="45"/>
      <c r="AN329" s="23"/>
      <c r="AO329" s="45"/>
      <c r="AP329" s="45"/>
      <c r="AQ329" s="45"/>
      <c r="AR329" s="23"/>
    </row>
    <row r="330" spans="31:44" s="44" customFormat="1" ht="6.95" customHeight="1">
      <c r="AE330" s="45"/>
      <c r="AF330" s="45"/>
      <c r="AG330" s="45"/>
      <c r="AH330" s="45"/>
      <c r="AI330" s="45"/>
      <c r="AJ330" s="23"/>
      <c r="AK330" s="45"/>
      <c r="AL330" s="45"/>
      <c r="AM330" s="45"/>
      <c r="AN330" s="23"/>
      <c r="AO330" s="45"/>
      <c r="AP330" s="45"/>
      <c r="AQ330" s="45"/>
      <c r="AR330" s="23"/>
    </row>
    <row r="331" spans="31:44" s="44" customFormat="1" ht="6.95" customHeight="1">
      <c r="AE331" s="45"/>
      <c r="AF331" s="45"/>
      <c r="AG331" s="45"/>
      <c r="AH331" s="45"/>
      <c r="AI331" s="45"/>
      <c r="AJ331" s="23"/>
      <c r="AK331" s="45"/>
      <c r="AL331" s="45"/>
      <c r="AM331" s="45"/>
      <c r="AN331" s="23"/>
      <c r="AO331" s="45"/>
      <c r="AP331" s="45"/>
      <c r="AQ331" s="45"/>
      <c r="AR331" s="23"/>
    </row>
    <row r="332" spans="31:44" s="44" customFormat="1" ht="6.95" customHeight="1">
      <c r="AE332" s="45"/>
      <c r="AF332" s="45"/>
      <c r="AG332" s="45"/>
      <c r="AH332" s="45"/>
      <c r="AI332" s="45"/>
      <c r="AJ332" s="23"/>
      <c r="AK332" s="45"/>
      <c r="AL332" s="45"/>
      <c r="AM332" s="45"/>
      <c r="AN332" s="23"/>
      <c r="AO332" s="45"/>
      <c r="AP332" s="45"/>
      <c r="AQ332" s="45"/>
      <c r="AR332" s="23"/>
    </row>
    <row r="333" spans="31:44" s="44" customFormat="1" ht="6.95" customHeight="1">
      <c r="AE333" s="45"/>
      <c r="AF333" s="45"/>
      <c r="AG333" s="45"/>
      <c r="AH333" s="45"/>
      <c r="AI333" s="45"/>
      <c r="AJ333" s="23"/>
      <c r="AK333" s="45"/>
      <c r="AL333" s="45"/>
      <c r="AM333" s="45"/>
      <c r="AN333" s="23"/>
      <c r="AO333" s="45"/>
      <c r="AP333" s="45"/>
      <c r="AQ333" s="45"/>
      <c r="AR333" s="23"/>
    </row>
    <row r="334" spans="31:44" s="44" customFormat="1" ht="6.95" customHeight="1">
      <c r="AE334" s="45"/>
      <c r="AF334" s="45"/>
      <c r="AG334" s="45"/>
      <c r="AH334" s="45"/>
      <c r="AI334" s="45"/>
      <c r="AJ334" s="23"/>
      <c r="AK334" s="45"/>
      <c r="AL334" s="45"/>
      <c r="AM334" s="45"/>
      <c r="AN334" s="23"/>
      <c r="AO334" s="45"/>
      <c r="AP334" s="45"/>
      <c r="AQ334" s="45"/>
      <c r="AR334" s="23"/>
    </row>
    <row r="335" spans="31:44" s="44" customFormat="1" ht="6.95" customHeight="1">
      <c r="AE335" s="45"/>
      <c r="AF335" s="45"/>
      <c r="AG335" s="45"/>
      <c r="AH335" s="45"/>
      <c r="AI335" s="45"/>
      <c r="AJ335" s="23"/>
      <c r="AK335" s="45"/>
      <c r="AL335" s="45"/>
      <c r="AM335" s="45"/>
      <c r="AN335" s="23"/>
      <c r="AO335" s="45"/>
      <c r="AP335" s="45"/>
      <c r="AQ335" s="45"/>
      <c r="AR335" s="23"/>
    </row>
    <row r="336" spans="31:44" s="44" customFormat="1" ht="6.95" customHeight="1">
      <c r="AE336" s="45"/>
      <c r="AF336" s="45"/>
      <c r="AG336" s="45"/>
      <c r="AH336" s="45"/>
      <c r="AI336" s="45"/>
      <c r="AJ336" s="23"/>
      <c r="AK336" s="45"/>
      <c r="AL336" s="45"/>
      <c r="AM336" s="45"/>
      <c r="AN336" s="23"/>
      <c r="AO336" s="45"/>
      <c r="AP336" s="45"/>
      <c r="AQ336" s="45"/>
      <c r="AR336" s="23"/>
    </row>
    <row r="337" spans="31:44" s="44" customFormat="1" ht="6.95" customHeight="1">
      <c r="AE337" s="45"/>
      <c r="AF337" s="45"/>
      <c r="AG337" s="45"/>
      <c r="AH337" s="45"/>
      <c r="AI337" s="45"/>
      <c r="AJ337" s="23"/>
      <c r="AK337" s="45"/>
      <c r="AL337" s="45"/>
      <c r="AM337" s="45"/>
      <c r="AN337" s="23"/>
      <c r="AO337" s="45"/>
      <c r="AP337" s="45"/>
      <c r="AQ337" s="45"/>
      <c r="AR337" s="23"/>
    </row>
    <row r="338" spans="31:44" s="44" customFormat="1" ht="6.95" customHeight="1">
      <c r="AE338" s="45"/>
      <c r="AF338" s="45"/>
      <c r="AG338" s="45"/>
      <c r="AH338" s="45"/>
      <c r="AI338" s="45"/>
      <c r="AJ338" s="23"/>
      <c r="AK338" s="45"/>
      <c r="AL338" s="45"/>
      <c r="AM338" s="45"/>
      <c r="AN338" s="23"/>
      <c r="AO338" s="45"/>
      <c r="AP338" s="45"/>
      <c r="AQ338" s="45"/>
      <c r="AR338" s="23"/>
    </row>
    <row r="339" spans="31:44" s="44" customFormat="1" ht="6.95" customHeight="1">
      <c r="AE339" s="45"/>
      <c r="AF339" s="45"/>
      <c r="AG339" s="45"/>
      <c r="AH339" s="45"/>
      <c r="AI339" s="45"/>
      <c r="AJ339" s="23"/>
      <c r="AK339" s="45"/>
      <c r="AL339" s="45"/>
      <c r="AM339" s="45"/>
      <c r="AN339" s="23"/>
      <c r="AO339" s="45"/>
      <c r="AP339" s="45"/>
      <c r="AQ339" s="45"/>
      <c r="AR339" s="23"/>
    </row>
    <row r="340" spans="31:44" s="44" customFormat="1" ht="6.95" customHeight="1">
      <c r="AE340" s="45"/>
      <c r="AF340" s="45"/>
      <c r="AG340" s="45"/>
      <c r="AH340" s="45"/>
      <c r="AI340" s="45"/>
      <c r="AJ340" s="23"/>
      <c r="AK340" s="45"/>
      <c r="AL340" s="45"/>
      <c r="AM340" s="45"/>
      <c r="AN340" s="23"/>
      <c r="AO340" s="45"/>
      <c r="AP340" s="45"/>
      <c r="AQ340" s="45"/>
      <c r="AR340" s="23"/>
    </row>
    <row r="341" spans="31:44" s="44" customFormat="1" ht="6.95" customHeight="1">
      <c r="AE341" s="45"/>
      <c r="AF341" s="45"/>
      <c r="AG341" s="45"/>
      <c r="AH341" s="45"/>
      <c r="AI341" s="45"/>
      <c r="AJ341" s="23"/>
      <c r="AK341" s="45"/>
      <c r="AL341" s="45"/>
      <c r="AM341" s="45"/>
      <c r="AN341" s="23"/>
      <c r="AO341" s="45"/>
      <c r="AP341" s="45"/>
      <c r="AQ341" s="45"/>
      <c r="AR341" s="23"/>
    </row>
    <row r="342" spans="31:44" s="44" customFormat="1" ht="6.95" customHeight="1">
      <c r="AE342" s="45"/>
      <c r="AF342" s="45"/>
      <c r="AG342" s="45"/>
      <c r="AH342" s="45"/>
      <c r="AI342" s="45"/>
      <c r="AJ342" s="23"/>
      <c r="AK342" s="45"/>
      <c r="AL342" s="45"/>
      <c r="AM342" s="45"/>
      <c r="AN342" s="23"/>
      <c r="AO342" s="45"/>
      <c r="AP342" s="45"/>
      <c r="AQ342" s="45"/>
      <c r="AR342" s="23"/>
    </row>
    <row r="343" spans="31:44" s="44" customFormat="1" ht="6.95" customHeight="1">
      <c r="AE343" s="45"/>
      <c r="AF343" s="45"/>
      <c r="AG343" s="45"/>
      <c r="AH343" s="45"/>
      <c r="AI343" s="45"/>
      <c r="AJ343" s="23"/>
      <c r="AK343" s="45"/>
      <c r="AL343" s="45"/>
      <c r="AM343" s="45"/>
      <c r="AN343" s="23"/>
      <c r="AO343" s="45"/>
      <c r="AP343" s="45"/>
      <c r="AQ343" s="45"/>
      <c r="AR343" s="23"/>
    </row>
    <row r="344" spans="31:44" s="44" customFormat="1" ht="6.95" customHeight="1">
      <c r="AE344" s="45"/>
      <c r="AF344" s="45"/>
      <c r="AG344" s="45"/>
      <c r="AH344" s="45"/>
      <c r="AI344" s="45"/>
      <c r="AJ344" s="23"/>
      <c r="AK344" s="45"/>
      <c r="AL344" s="45"/>
      <c r="AM344" s="45"/>
      <c r="AN344" s="23"/>
      <c r="AO344" s="45"/>
      <c r="AP344" s="45"/>
      <c r="AQ344" s="45"/>
      <c r="AR344" s="23"/>
    </row>
    <row r="345" spans="31:44" s="44" customFormat="1" ht="6.95" customHeight="1">
      <c r="AE345" s="45"/>
      <c r="AF345" s="45"/>
      <c r="AG345" s="45"/>
      <c r="AH345" s="45"/>
      <c r="AI345" s="45"/>
      <c r="AJ345" s="23"/>
      <c r="AK345" s="45"/>
      <c r="AL345" s="45"/>
      <c r="AM345" s="45"/>
      <c r="AN345" s="23"/>
      <c r="AO345" s="45"/>
      <c r="AP345" s="45"/>
      <c r="AQ345" s="45"/>
      <c r="AR345" s="23"/>
    </row>
    <row r="346" spans="31:44" s="44" customFormat="1" ht="6.95" customHeight="1">
      <c r="AE346" s="45"/>
      <c r="AF346" s="45"/>
      <c r="AG346" s="45"/>
      <c r="AH346" s="45"/>
      <c r="AI346" s="45"/>
      <c r="AJ346" s="23"/>
      <c r="AK346" s="45"/>
      <c r="AL346" s="45"/>
      <c r="AM346" s="45"/>
      <c r="AN346" s="23"/>
      <c r="AO346" s="45"/>
      <c r="AP346" s="45"/>
      <c r="AQ346" s="45"/>
      <c r="AR346" s="23"/>
    </row>
    <row r="347" spans="31:44" s="44" customFormat="1" ht="6.95" customHeight="1">
      <c r="AE347" s="45"/>
      <c r="AF347" s="45"/>
      <c r="AG347" s="45"/>
      <c r="AH347" s="45"/>
      <c r="AI347" s="45"/>
      <c r="AJ347" s="23"/>
      <c r="AK347" s="45"/>
      <c r="AL347" s="45"/>
      <c r="AM347" s="45"/>
      <c r="AN347" s="23"/>
      <c r="AO347" s="45"/>
      <c r="AP347" s="45"/>
      <c r="AQ347" s="45"/>
      <c r="AR347" s="23"/>
    </row>
    <row r="348" spans="31:44" s="44" customFormat="1" ht="6.95" customHeight="1">
      <c r="AE348" s="45"/>
      <c r="AF348" s="45"/>
      <c r="AG348" s="45"/>
      <c r="AH348" s="45"/>
      <c r="AI348" s="45"/>
      <c r="AJ348" s="23"/>
      <c r="AK348" s="45"/>
      <c r="AL348" s="45"/>
      <c r="AM348" s="45"/>
      <c r="AN348" s="23"/>
      <c r="AO348" s="45"/>
      <c r="AP348" s="45"/>
      <c r="AQ348" s="45"/>
      <c r="AR348" s="23"/>
    </row>
    <row r="349" spans="31:44" s="44" customFormat="1" ht="6.95" customHeight="1">
      <c r="AE349" s="45"/>
      <c r="AF349" s="45"/>
      <c r="AG349" s="45"/>
      <c r="AH349" s="45"/>
      <c r="AI349" s="45"/>
      <c r="AJ349" s="23"/>
      <c r="AK349" s="45"/>
      <c r="AL349" s="45"/>
      <c r="AM349" s="45"/>
      <c r="AN349" s="23"/>
      <c r="AO349" s="45"/>
      <c r="AP349" s="45"/>
      <c r="AQ349" s="45"/>
      <c r="AR349" s="23"/>
    </row>
    <row r="350" spans="31:44" s="44" customFormat="1" ht="6.95" customHeight="1">
      <c r="AE350" s="45"/>
      <c r="AF350" s="45"/>
      <c r="AG350" s="45"/>
      <c r="AH350" s="45"/>
      <c r="AI350" s="45"/>
      <c r="AJ350" s="23"/>
      <c r="AK350" s="45"/>
      <c r="AL350" s="45"/>
      <c r="AM350" s="45"/>
      <c r="AN350" s="23"/>
      <c r="AO350" s="45"/>
      <c r="AP350" s="45"/>
      <c r="AQ350" s="45"/>
      <c r="AR350" s="23"/>
    </row>
    <row r="351" spans="31:44" s="44" customFormat="1" ht="6.95" customHeight="1">
      <c r="AE351" s="45"/>
      <c r="AF351" s="45"/>
      <c r="AG351" s="45"/>
      <c r="AH351" s="45"/>
      <c r="AI351" s="45"/>
      <c r="AJ351" s="23"/>
      <c r="AK351" s="45"/>
      <c r="AL351" s="45"/>
      <c r="AM351" s="45"/>
      <c r="AN351" s="23"/>
      <c r="AO351" s="45"/>
      <c r="AP351" s="45"/>
      <c r="AQ351" s="45"/>
      <c r="AR351" s="23"/>
    </row>
    <row r="352" spans="31:44" s="44" customFormat="1" ht="6.95" customHeight="1">
      <c r="AE352" s="45"/>
      <c r="AF352" s="45"/>
      <c r="AG352" s="45"/>
      <c r="AH352" s="45"/>
      <c r="AI352" s="45"/>
      <c r="AJ352" s="23"/>
      <c r="AK352" s="45"/>
      <c r="AL352" s="45"/>
      <c r="AM352" s="45"/>
      <c r="AN352" s="23"/>
      <c r="AO352" s="45"/>
      <c r="AP352" s="45"/>
      <c r="AQ352" s="45"/>
      <c r="AR352" s="23"/>
    </row>
    <row r="353" spans="31:44" s="44" customFormat="1" ht="6.95" customHeight="1">
      <c r="AE353" s="45"/>
      <c r="AF353" s="45"/>
      <c r="AG353" s="45"/>
      <c r="AH353" s="45"/>
      <c r="AI353" s="45"/>
      <c r="AJ353" s="23"/>
      <c r="AK353" s="45"/>
      <c r="AL353" s="45"/>
      <c r="AM353" s="45"/>
      <c r="AN353" s="23"/>
      <c r="AO353" s="45"/>
      <c r="AP353" s="45"/>
      <c r="AQ353" s="45"/>
      <c r="AR353" s="23"/>
    </row>
    <row r="354" spans="31:44" s="44" customFormat="1" ht="6.95" customHeight="1">
      <c r="AE354" s="45"/>
      <c r="AF354" s="45"/>
      <c r="AG354" s="45"/>
      <c r="AH354" s="45"/>
      <c r="AI354" s="45"/>
      <c r="AJ354" s="23"/>
      <c r="AK354" s="45"/>
      <c r="AL354" s="45"/>
      <c r="AM354" s="45"/>
      <c r="AN354" s="23"/>
      <c r="AO354" s="45"/>
      <c r="AP354" s="45"/>
      <c r="AQ354" s="45"/>
      <c r="AR354" s="23"/>
    </row>
    <row r="355" spans="31:44" s="44" customFormat="1" ht="6.95" customHeight="1">
      <c r="AE355" s="45"/>
      <c r="AF355" s="45"/>
      <c r="AG355" s="45"/>
      <c r="AH355" s="45"/>
      <c r="AI355" s="45"/>
      <c r="AJ355" s="23"/>
      <c r="AK355" s="45"/>
      <c r="AL355" s="45"/>
      <c r="AM355" s="45"/>
      <c r="AN355" s="23"/>
      <c r="AO355" s="45"/>
      <c r="AP355" s="45"/>
      <c r="AQ355" s="45"/>
      <c r="AR355" s="23"/>
    </row>
    <row r="356" spans="31:44" s="44" customFormat="1" ht="6.95" customHeight="1">
      <c r="AE356" s="45"/>
      <c r="AF356" s="45"/>
      <c r="AG356" s="45"/>
      <c r="AH356" s="45"/>
      <c r="AI356" s="45"/>
      <c r="AJ356" s="23"/>
      <c r="AK356" s="45"/>
      <c r="AL356" s="45"/>
      <c r="AM356" s="45"/>
      <c r="AN356" s="23"/>
      <c r="AO356" s="45"/>
      <c r="AP356" s="45"/>
      <c r="AQ356" s="45"/>
      <c r="AR356" s="23"/>
    </row>
    <row r="357" spans="31:44" s="44" customFormat="1" ht="6.95" customHeight="1">
      <c r="AE357" s="45"/>
      <c r="AF357" s="45"/>
      <c r="AG357" s="45"/>
      <c r="AH357" s="45"/>
      <c r="AI357" s="45"/>
      <c r="AJ357" s="23"/>
      <c r="AK357" s="45"/>
      <c r="AL357" s="45"/>
      <c r="AM357" s="45"/>
      <c r="AN357" s="23"/>
      <c r="AO357" s="45"/>
      <c r="AP357" s="45"/>
      <c r="AQ357" s="45"/>
      <c r="AR357" s="23"/>
    </row>
    <row r="358" spans="31:44" s="44" customFormat="1" ht="6.95" customHeight="1">
      <c r="AE358" s="45"/>
      <c r="AF358" s="45"/>
      <c r="AG358" s="45"/>
      <c r="AH358" s="45"/>
      <c r="AI358" s="45"/>
      <c r="AJ358" s="23"/>
      <c r="AK358" s="45"/>
      <c r="AL358" s="45"/>
      <c r="AM358" s="45"/>
      <c r="AN358" s="23"/>
      <c r="AO358" s="45"/>
      <c r="AP358" s="45"/>
      <c r="AQ358" s="45"/>
      <c r="AR358" s="23"/>
    </row>
    <row r="359" spans="31:44" s="44" customFormat="1" ht="6.95" customHeight="1">
      <c r="AE359" s="45"/>
      <c r="AF359" s="45"/>
      <c r="AG359" s="45"/>
      <c r="AH359" s="45"/>
      <c r="AI359" s="45"/>
      <c r="AJ359" s="23"/>
      <c r="AK359" s="45"/>
      <c r="AL359" s="45"/>
      <c r="AM359" s="45"/>
      <c r="AN359" s="23"/>
      <c r="AO359" s="45"/>
      <c r="AP359" s="45"/>
      <c r="AQ359" s="45"/>
      <c r="AR359" s="23"/>
    </row>
    <row r="360" spans="31:44" s="44" customFormat="1" ht="6.95" customHeight="1">
      <c r="AE360" s="45"/>
      <c r="AF360" s="45"/>
      <c r="AG360" s="45"/>
      <c r="AH360" s="45"/>
      <c r="AI360" s="45"/>
      <c r="AJ360" s="23"/>
      <c r="AK360" s="45"/>
      <c r="AL360" s="45"/>
      <c r="AM360" s="45"/>
      <c r="AN360" s="23"/>
      <c r="AO360" s="45"/>
      <c r="AP360" s="45"/>
      <c r="AQ360" s="45"/>
      <c r="AR360" s="23"/>
    </row>
    <row r="361" spans="31:44" s="44" customFormat="1" ht="6.95" customHeight="1">
      <c r="AE361" s="45"/>
      <c r="AF361" s="45"/>
      <c r="AG361" s="45"/>
      <c r="AH361" s="45"/>
      <c r="AI361" s="45"/>
      <c r="AJ361" s="23"/>
      <c r="AK361" s="45"/>
      <c r="AL361" s="45"/>
      <c r="AM361" s="45"/>
      <c r="AN361" s="23"/>
      <c r="AO361" s="45"/>
      <c r="AP361" s="45"/>
      <c r="AQ361" s="45"/>
      <c r="AR361" s="23"/>
    </row>
    <row r="362" spans="31:44" s="44" customFormat="1" ht="6.95" customHeight="1">
      <c r="AE362" s="45"/>
      <c r="AF362" s="45"/>
      <c r="AG362" s="45"/>
      <c r="AH362" s="45"/>
      <c r="AI362" s="45"/>
      <c r="AJ362" s="23"/>
      <c r="AK362" s="45"/>
      <c r="AL362" s="45"/>
      <c r="AM362" s="45"/>
      <c r="AN362" s="23"/>
      <c r="AO362" s="45"/>
      <c r="AP362" s="45"/>
      <c r="AQ362" s="45"/>
      <c r="AR362" s="23"/>
    </row>
    <row r="363" spans="31:44" s="44" customFormat="1" ht="6.95" customHeight="1">
      <c r="AE363" s="45"/>
      <c r="AF363" s="45"/>
      <c r="AG363" s="45"/>
      <c r="AH363" s="45"/>
      <c r="AI363" s="45"/>
      <c r="AJ363" s="23"/>
      <c r="AK363" s="45"/>
      <c r="AL363" s="45"/>
      <c r="AM363" s="45"/>
      <c r="AN363" s="23"/>
      <c r="AO363" s="45"/>
      <c r="AP363" s="45"/>
      <c r="AQ363" s="45"/>
      <c r="AR363" s="23"/>
    </row>
    <row r="364" spans="31:44" s="44" customFormat="1" ht="6.95" customHeight="1">
      <c r="AE364" s="45"/>
      <c r="AF364" s="45"/>
      <c r="AG364" s="45"/>
      <c r="AH364" s="45"/>
      <c r="AI364" s="45"/>
      <c r="AJ364" s="23"/>
      <c r="AK364" s="45"/>
      <c r="AL364" s="45"/>
      <c r="AM364" s="45"/>
      <c r="AN364" s="23"/>
      <c r="AO364" s="45"/>
      <c r="AP364" s="45"/>
      <c r="AQ364" s="45"/>
      <c r="AR364" s="23"/>
    </row>
    <row r="365" spans="31:44" s="44" customFormat="1" ht="6.95" customHeight="1">
      <c r="AE365" s="45"/>
      <c r="AF365" s="45"/>
      <c r="AG365" s="45"/>
      <c r="AH365" s="45"/>
      <c r="AI365" s="45"/>
      <c r="AJ365" s="23"/>
      <c r="AK365" s="45"/>
      <c r="AL365" s="45"/>
      <c r="AM365" s="45"/>
      <c r="AN365" s="23"/>
      <c r="AO365" s="45"/>
      <c r="AP365" s="45"/>
      <c r="AQ365" s="45"/>
      <c r="AR365" s="23"/>
    </row>
    <row r="366" spans="31:44" s="44" customFormat="1" ht="6.95" customHeight="1">
      <c r="AE366" s="45"/>
      <c r="AF366" s="45"/>
      <c r="AG366" s="45"/>
      <c r="AH366" s="45"/>
      <c r="AI366" s="45"/>
      <c r="AJ366" s="23"/>
      <c r="AK366" s="45"/>
      <c r="AL366" s="45"/>
      <c r="AM366" s="45"/>
      <c r="AN366" s="23"/>
      <c r="AO366" s="45"/>
      <c r="AP366" s="45"/>
      <c r="AQ366" s="45"/>
      <c r="AR366" s="23"/>
    </row>
    <row r="367" spans="31:44" s="44" customFormat="1" ht="6.95" customHeight="1">
      <c r="AE367" s="45"/>
      <c r="AF367" s="45"/>
      <c r="AG367" s="45"/>
      <c r="AH367" s="45"/>
      <c r="AI367" s="45"/>
      <c r="AJ367" s="23"/>
      <c r="AK367" s="45"/>
      <c r="AL367" s="45"/>
      <c r="AM367" s="45"/>
      <c r="AN367" s="23"/>
      <c r="AO367" s="45"/>
      <c r="AP367" s="45"/>
      <c r="AQ367" s="45"/>
      <c r="AR367" s="23"/>
    </row>
    <row r="368" spans="31:44" s="44" customFormat="1" ht="6.95" customHeight="1">
      <c r="AE368" s="45"/>
      <c r="AF368" s="45"/>
      <c r="AG368" s="45"/>
      <c r="AH368" s="45"/>
      <c r="AI368" s="45"/>
      <c r="AJ368" s="23"/>
      <c r="AK368" s="45"/>
      <c r="AL368" s="45"/>
      <c r="AM368" s="45"/>
      <c r="AN368" s="23"/>
      <c r="AO368" s="45"/>
      <c r="AP368" s="45"/>
      <c r="AQ368" s="45"/>
      <c r="AR368" s="23"/>
    </row>
    <row r="369" spans="31:44" s="44" customFormat="1" ht="6.95" customHeight="1">
      <c r="AE369" s="45"/>
      <c r="AF369" s="45"/>
      <c r="AG369" s="45"/>
      <c r="AH369" s="45"/>
      <c r="AI369" s="45"/>
      <c r="AJ369" s="23"/>
      <c r="AK369" s="45"/>
      <c r="AL369" s="45"/>
      <c r="AM369" s="45"/>
      <c r="AN369" s="23"/>
      <c r="AO369" s="45"/>
      <c r="AP369" s="45"/>
      <c r="AQ369" s="45"/>
      <c r="AR369" s="23"/>
    </row>
    <row r="370" spans="31:44" s="44" customFormat="1" ht="6.95" customHeight="1">
      <c r="AE370" s="45"/>
      <c r="AF370" s="45"/>
      <c r="AG370" s="45"/>
      <c r="AH370" s="45"/>
      <c r="AI370" s="45"/>
      <c r="AJ370" s="23"/>
      <c r="AK370" s="45"/>
      <c r="AL370" s="45"/>
      <c r="AM370" s="45"/>
      <c r="AN370" s="23"/>
      <c r="AO370" s="45"/>
      <c r="AP370" s="45"/>
      <c r="AQ370" s="45"/>
      <c r="AR370" s="23"/>
    </row>
    <row r="371" spans="31:44" s="44" customFormat="1" ht="6.95" customHeight="1">
      <c r="AE371" s="45"/>
      <c r="AF371" s="45"/>
      <c r="AG371" s="45"/>
      <c r="AH371" s="45"/>
      <c r="AI371" s="45"/>
      <c r="AJ371" s="23"/>
      <c r="AK371" s="45"/>
      <c r="AL371" s="45"/>
      <c r="AM371" s="45"/>
      <c r="AN371" s="23"/>
      <c r="AO371" s="45"/>
      <c r="AP371" s="45"/>
      <c r="AQ371" s="45"/>
      <c r="AR371" s="23"/>
    </row>
    <row r="372" spans="31:44" s="44" customFormat="1" ht="6.95" customHeight="1">
      <c r="AE372" s="45"/>
      <c r="AF372" s="45"/>
      <c r="AG372" s="45"/>
      <c r="AH372" s="45"/>
      <c r="AI372" s="45"/>
      <c r="AJ372" s="23"/>
      <c r="AK372" s="45"/>
      <c r="AL372" s="45"/>
      <c r="AM372" s="45"/>
      <c r="AN372" s="23"/>
      <c r="AO372" s="45"/>
      <c r="AP372" s="45"/>
      <c r="AQ372" s="45"/>
      <c r="AR372" s="23"/>
    </row>
    <row r="373" spans="31:44" s="44" customFormat="1" ht="6.95" customHeight="1">
      <c r="AE373" s="45"/>
      <c r="AF373" s="45"/>
      <c r="AG373" s="45"/>
      <c r="AH373" s="45"/>
      <c r="AI373" s="45"/>
      <c r="AJ373" s="23"/>
      <c r="AK373" s="45"/>
      <c r="AL373" s="45"/>
      <c r="AM373" s="45"/>
      <c r="AN373" s="23"/>
      <c r="AO373" s="45"/>
      <c r="AP373" s="45"/>
      <c r="AQ373" s="45"/>
      <c r="AR373" s="23"/>
    </row>
    <row r="374" spans="31:44" s="44" customFormat="1" ht="6.95" customHeight="1">
      <c r="AE374" s="45"/>
      <c r="AF374" s="45"/>
      <c r="AG374" s="45"/>
      <c r="AH374" s="45"/>
      <c r="AI374" s="45"/>
      <c r="AJ374" s="23"/>
      <c r="AK374" s="45"/>
      <c r="AL374" s="45"/>
      <c r="AM374" s="45"/>
      <c r="AN374" s="23"/>
      <c r="AO374" s="45"/>
      <c r="AP374" s="45"/>
      <c r="AQ374" s="45"/>
      <c r="AR374" s="23"/>
    </row>
    <row r="375" spans="31:44" s="44" customFormat="1" ht="6.95" customHeight="1">
      <c r="AE375" s="45"/>
      <c r="AF375" s="45"/>
      <c r="AG375" s="45"/>
      <c r="AH375" s="45"/>
      <c r="AI375" s="45"/>
      <c r="AJ375" s="23"/>
      <c r="AK375" s="45"/>
      <c r="AL375" s="45"/>
      <c r="AM375" s="45"/>
      <c r="AN375" s="23"/>
      <c r="AO375" s="45"/>
      <c r="AP375" s="45"/>
      <c r="AQ375" s="45"/>
      <c r="AR375" s="23"/>
    </row>
    <row r="376" spans="31:44" s="44" customFormat="1" ht="6.95" customHeight="1">
      <c r="AE376" s="45"/>
      <c r="AF376" s="45"/>
      <c r="AG376" s="45"/>
      <c r="AH376" s="45"/>
      <c r="AI376" s="45"/>
      <c r="AJ376" s="23"/>
      <c r="AK376" s="45"/>
      <c r="AL376" s="45"/>
      <c r="AM376" s="45"/>
      <c r="AN376" s="23"/>
      <c r="AO376" s="45"/>
      <c r="AP376" s="45"/>
      <c r="AQ376" s="45"/>
      <c r="AR376" s="23"/>
    </row>
    <row r="377" spans="31:44" s="44" customFormat="1" ht="6.95" customHeight="1">
      <c r="AE377" s="45"/>
      <c r="AF377" s="45"/>
      <c r="AG377" s="45"/>
      <c r="AH377" s="45"/>
      <c r="AI377" s="45"/>
      <c r="AJ377" s="23"/>
      <c r="AK377" s="45"/>
      <c r="AL377" s="45"/>
      <c r="AM377" s="45"/>
      <c r="AN377" s="23"/>
      <c r="AO377" s="45"/>
      <c r="AP377" s="45"/>
      <c r="AQ377" s="45"/>
      <c r="AR377" s="23"/>
    </row>
    <row r="378" spans="31:44" s="44" customFormat="1" ht="6.95" customHeight="1">
      <c r="AE378" s="45"/>
      <c r="AF378" s="45"/>
      <c r="AG378" s="45"/>
      <c r="AH378" s="45"/>
      <c r="AI378" s="45"/>
      <c r="AJ378" s="23"/>
      <c r="AK378" s="45"/>
      <c r="AL378" s="45"/>
      <c r="AM378" s="45"/>
      <c r="AN378" s="23"/>
      <c r="AO378" s="45"/>
      <c r="AP378" s="45"/>
      <c r="AQ378" s="45"/>
      <c r="AR378" s="23"/>
    </row>
    <row r="379" spans="31:44" s="44" customFormat="1" ht="6.95" customHeight="1">
      <c r="AE379" s="45"/>
      <c r="AF379" s="45"/>
      <c r="AG379" s="45"/>
      <c r="AH379" s="45"/>
      <c r="AI379" s="45"/>
      <c r="AJ379" s="23"/>
      <c r="AK379" s="45"/>
      <c r="AL379" s="45"/>
      <c r="AM379" s="45"/>
      <c r="AN379" s="23"/>
      <c r="AO379" s="45"/>
      <c r="AP379" s="45"/>
      <c r="AQ379" s="45"/>
      <c r="AR379" s="23"/>
    </row>
    <row r="380" spans="31:44" s="44" customFormat="1" ht="6.95" customHeight="1">
      <c r="AE380" s="45"/>
      <c r="AF380" s="45"/>
      <c r="AG380" s="45"/>
      <c r="AH380" s="45"/>
      <c r="AI380" s="45"/>
      <c r="AJ380" s="23"/>
      <c r="AK380" s="45"/>
      <c r="AL380" s="45"/>
      <c r="AM380" s="45"/>
      <c r="AN380" s="23"/>
      <c r="AO380" s="45"/>
      <c r="AP380" s="45"/>
      <c r="AQ380" s="45"/>
      <c r="AR380" s="23"/>
    </row>
    <row r="381" spans="31:44" s="44" customFormat="1" ht="6.95" customHeight="1">
      <c r="AE381" s="45"/>
      <c r="AF381" s="45"/>
      <c r="AG381" s="45"/>
      <c r="AH381" s="45"/>
      <c r="AI381" s="45"/>
      <c r="AJ381" s="23"/>
      <c r="AK381" s="45"/>
      <c r="AL381" s="45"/>
      <c r="AM381" s="45"/>
      <c r="AN381" s="23"/>
      <c r="AO381" s="45"/>
      <c r="AP381" s="45"/>
      <c r="AQ381" s="45"/>
      <c r="AR381" s="23"/>
    </row>
    <row r="382" spans="31:44" s="44" customFormat="1" ht="6.95" customHeight="1">
      <c r="AE382" s="45"/>
      <c r="AF382" s="45"/>
      <c r="AG382" s="45"/>
      <c r="AH382" s="45"/>
      <c r="AI382" s="45"/>
      <c r="AJ382" s="23"/>
      <c r="AK382" s="45"/>
      <c r="AL382" s="45"/>
      <c r="AM382" s="45"/>
      <c r="AN382" s="23"/>
      <c r="AO382" s="45"/>
      <c r="AP382" s="45"/>
      <c r="AQ382" s="45"/>
      <c r="AR382" s="23"/>
    </row>
    <row r="383" spans="31:44" s="44" customFormat="1" ht="6.95" customHeight="1">
      <c r="AE383" s="45"/>
      <c r="AF383" s="45"/>
      <c r="AG383" s="45"/>
      <c r="AH383" s="45"/>
      <c r="AI383" s="45"/>
      <c r="AJ383" s="23"/>
      <c r="AK383" s="45"/>
      <c r="AL383" s="45"/>
      <c r="AM383" s="45"/>
      <c r="AN383" s="23"/>
      <c r="AO383" s="45"/>
      <c r="AP383" s="45"/>
      <c r="AQ383" s="45"/>
      <c r="AR383" s="23"/>
    </row>
    <row r="384" spans="31:44" s="44" customFormat="1" ht="6.95" customHeight="1">
      <c r="AE384" s="45"/>
      <c r="AF384" s="45"/>
      <c r="AG384" s="45"/>
      <c r="AH384" s="45"/>
      <c r="AI384" s="45"/>
      <c r="AJ384" s="23"/>
      <c r="AK384" s="45"/>
      <c r="AL384" s="45"/>
      <c r="AM384" s="45"/>
      <c r="AN384" s="23"/>
      <c r="AO384" s="45"/>
      <c r="AP384" s="45"/>
      <c r="AQ384" s="45"/>
      <c r="AR384" s="23"/>
    </row>
    <row r="385" spans="31:44" s="44" customFormat="1" ht="6.95" customHeight="1">
      <c r="AE385" s="45"/>
      <c r="AF385" s="45"/>
      <c r="AG385" s="45"/>
      <c r="AH385" s="45"/>
      <c r="AI385" s="45"/>
      <c r="AJ385" s="23"/>
      <c r="AK385" s="45"/>
      <c r="AL385" s="45"/>
      <c r="AM385" s="45"/>
      <c r="AN385" s="23"/>
      <c r="AO385" s="45"/>
      <c r="AP385" s="45"/>
      <c r="AQ385" s="45"/>
      <c r="AR385" s="23"/>
    </row>
    <row r="386" spans="31:44" s="44" customFormat="1" ht="6.95" customHeight="1">
      <c r="AE386" s="45"/>
      <c r="AF386" s="45"/>
      <c r="AG386" s="45"/>
      <c r="AH386" s="45"/>
      <c r="AI386" s="45"/>
      <c r="AJ386" s="23"/>
      <c r="AK386" s="45"/>
      <c r="AL386" s="45"/>
      <c r="AM386" s="45"/>
      <c r="AN386" s="23"/>
      <c r="AO386" s="45"/>
      <c r="AP386" s="45"/>
      <c r="AQ386" s="45"/>
      <c r="AR386" s="23"/>
    </row>
    <row r="387" spans="31:44" s="44" customFormat="1" ht="6.95" customHeight="1">
      <c r="AE387" s="45"/>
      <c r="AF387" s="45"/>
      <c r="AG387" s="45"/>
      <c r="AH387" s="45"/>
      <c r="AI387" s="45"/>
      <c r="AJ387" s="23"/>
      <c r="AK387" s="45"/>
      <c r="AL387" s="45"/>
      <c r="AM387" s="45"/>
      <c r="AN387" s="23"/>
      <c r="AO387" s="45"/>
      <c r="AP387" s="45"/>
      <c r="AQ387" s="45"/>
      <c r="AR387" s="23"/>
    </row>
    <row r="388" spans="31:44" s="44" customFormat="1" ht="6.95" customHeight="1">
      <c r="AE388" s="45"/>
      <c r="AF388" s="45"/>
      <c r="AG388" s="45"/>
      <c r="AH388" s="45"/>
      <c r="AI388" s="45"/>
      <c r="AJ388" s="23"/>
      <c r="AK388" s="45"/>
      <c r="AL388" s="45"/>
      <c r="AM388" s="45"/>
      <c r="AN388" s="23"/>
      <c r="AO388" s="45"/>
      <c r="AP388" s="45"/>
      <c r="AQ388" s="45"/>
      <c r="AR388" s="23"/>
    </row>
    <row r="389" spans="31:44" s="44" customFormat="1" ht="6.95" customHeight="1">
      <c r="AE389" s="45"/>
      <c r="AF389" s="45"/>
      <c r="AG389" s="45"/>
      <c r="AH389" s="45"/>
      <c r="AI389" s="45"/>
      <c r="AJ389" s="23"/>
      <c r="AK389" s="45"/>
      <c r="AL389" s="45"/>
      <c r="AM389" s="45"/>
      <c r="AN389" s="23"/>
      <c r="AO389" s="45"/>
      <c r="AP389" s="45"/>
      <c r="AQ389" s="45"/>
      <c r="AR389" s="23"/>
    </row>
    <row r="390" spans="31:44" s="44" customFormat="1" ht="6.95" customHeight="1">
      <c r="AE390" s="45"/>
      <c r="AF390" s="45"/>
      <c r="AG390" s="45"/>
      <c r="AH390" s="45"/>
      <c r="AI390" s="45"/>
      <c r="AJ390" s="23"/>
      <c r="AK390" s="45"/>
      <c r="AL390" s="45"/>
      <c r="AM390" s="45"/>
      <c r="AN390" s="23"/>
      <c r="AO390" s="45"/>
      <c r="AP390" s="45"/>
      <c r="AQ390" s="45"/>
      <c r="AR390" s="23"/>
    </row>
    <row r="391" spans="31:44" s="44" customFormat="1" ht="6.95" customHeight="1">
      <c r="AE391" s="45"/>
      <c r="AF391" s="45"/>
      <c r="AG391" s="45"/>
      <c r="AH391" s="45"/>
      <c r="AI391" s="45"/>
      <c r="AJ391" s="23"/>
      <c r="AK391" s="45"/>
      <c r="AL391" s="45"/>
      <c r="AM391" s="45"/>
      <c r="AN391" s="23"/>
      <c r="AO391" s="45"/>
      <c r="AP391" s="45"/>
      <c r="AQ391" s="45"/>
      <c r="AR391" s="23"/>
    </row>
    <row r="392" spans="31:44" s="44" customFormat="1" ht="6.95" customHeight="1">
      <c r="AE392" s="45"/>
      <c r="AF392" s="45"/>
      <c r="AG392" s="45"/>
      <c r="AH392" s="45"/>
      <c r="AI392" s="45"/>
      <c r="AJ392" s="23"/>
      <c r="AK392" s="45"/>
      <c r="AL392" s="45"/>
      <c r="AM392" s="45"/>
      <c r="AN392" s="23"/>
      <c r="AO392" s="45"/>
      <c r="AP392" s="45"/>
      <c r="AQ392" s="45"/>
      <c r="AR392" s="23"/>
    </row>
    <row r="393" spans="31:44" s="44" customFormat="1" ht="6.95" customHeight="1">
      <c r="AE393" s="45"/>
      <c r="AF393" s="45"/>
      <c r="AG393" s="45"/>
      <c r="AH393" s="45"/>
      <c r="AI393" s="45"/>
      <c r="AJ393" s="23"/>
      <c r="AK393" s="45"/>
      <c r="AL393" s="45"/>
      <c r="AM393" s="45"/>
      <c r="AN393" s="23"/>
      <c r="AO393" s="45"/>
      <c r="AP393" s="45"/>
      <c r="AQ393" s="45"/>
      <c r="AR393" s="23"/>
    </row>
    <row r="394" spans="31:44" s="44" customFormat="1" ht="6.95" customHeight="1">
      <c r="AE394" s="45"/>
      <c r="AF394" s="45"/>
      <c r="AG394" s="45"/>
      <c r="AH394" s="45"/>
      <c r="AI394" s="45"/>
      <c r="AJ394" s="23"/>
      <c r="AK394" s="45"/>
      <c r="AL394" s="45"/>
      <c r="AM394" s="45"/>
      <c r="AN394" s="23"/>
      <c r="AO394" s="45"/>
      <c r="AP394" s="45"/>
      <c r="AQ394" s="45"/>
      <c r="AR394" s="23"/>
    </row>
    <row r="395" spans="31:44" s="44" customFormat="1" ht="6.95" customHeight="1">
      <c r="AE395" s="45"/>
      <c r="AF395" s="45"/>
      <c r="AG395" s="45"/>
      <c r="AH395" s="45"/>
      <c r="AI395" s="45"/>
      <c r="AJ395" s="23"/>
      <c r="AK395" s="45"/>
      <c r="AL395" s="45"/>
      <c r="AM395" s="45"/>
      <c r="AN395" s="23"/>
      <c r="AO395" s="45"/>
      <c r="AP395" s="45"/>
      <c r="AQ395" s="45"/>
      <c r="AR395" s="23"/>
    </row>
    <row r="396" spans="31:44" s="44" customFormat="1" ht="6.95" customHeight="1">
      <c r="AE396" s="45"/>
      <c r="AF396" s="45"/>
      <c r="AG396" s="45"/>
      <c r="AH396" s="45"/>
      <c r="AI396" s="45"/>
      <c r="AJ396" s="23"/>
      <c r="AK396" s="45"/>
      <c r="AL396" s="45"/>
      <c r="AM396" s="45"/>
      <c r="AN396" s="23"/>
      <c r="AO396" s="45"/>
      <c r="AP396" s="45"/>
      <c r="AQ396" s="45"/>
      <c r="AR396" s="23"/>
    </row>
    <row r="397" spans="31:44" s="44" customFormat="1" ht="6.95" customHeight="1">
      <c r="AE397" s="45"/>
      <c r="AF397" s="45"/>
      <c r="AG397" s="45"/>
      <c r="AH397" s="45"/>
      <c r="AI397" s="45"/>
      <c r="AJ397" s="23"/>
      <c r="AK397" s="45"/>
      <c r="AL397" s="45"/>
      <c r="AM397" s="45"/>
      <c r="AN397" s="23"/>
      <c r="AO397" s="45"/>
      <c r="AP397" s="45"/>
      <c r="AQ397" s="45"/>
      <c r="AR397" s="23"/>
    </row>
    <row r="398" spans="31:44" s="44" customFormat="1" ht="6.95" customHeight="1">
      <c r="AE398" s="45"/>
      <c r="AF398" s="45"/>
      <c r="AG398" s="45"/>
      <c r="AH398" s="45"/>
      <c r="AI398" s="45"/>
      <c r="AJ398" s="23"/>
      <c r="AK398" s="45"/>
      <c r="AL398" s="45"/>
      <c r="AM398" s="45"/>
      <c r="AN398" s="23"/>
      <c r="AO398" s="45"/>
      <c r="AP398" s="45"/>
      <c r="AQ398" s="45"/>
      <c r="AR398" s="23"/>
    </row>
    <row r="399" spans="31:44" s="44" customFormat="1" ht="6.95" customHeight="1">
      <c r="AE399" s="45"/>
      <c r="AF399" s="45"/>
      <c r="AG399" s="45"/>
      <c r="AH399" s="45"/>
      <c r="AI399" s="45"/>
      <c r="AJ399" s="23"/>
      <c r="AK399" s="45"/>
      <c r="AL399" s="45"/>
      <c r="AM399" s="45"/>
      <c r="AN399" s="23"/>
      <c r="AO399" s="45"/>
      <c r="AP399" s="45"/>
      <c r="AQ399" s="45"/>
      <c r="AR399" s="23"/>
    </row>
    <row r="400" spans="31:44" s="44" customFormat="1" ht="6.95" customHeight="1">
      <c r="AE400" s="45"/>
      <c r="AF400" s="45"/>
      <c r="AG400" s="45"/>
      <c r="AH400" s="45"/>
      <c r="AI400" s="45"/>
      <c r="AJ400" s="23"/>
      <c r="AK400" s="45"/>
      <c r="AL400" s="45"/>
      <c r="AM400" s="45"/>
      <c r="AN400" s="23"/>
      <c r="AO400" s="45"/>
      <c r="AP400" s="45"/>
      <c r="AQ400" s="45"/>
      <c r="AR400" s="23"/>
    </row>
    <row r="401" spans="31:44" s="44" customFormat="1" ht="6.95" customHeight="1">
      <c r="AE401" s="45"/>
      <c r="AF401" s="45"/>
      <c r="AG401" s="45"/>
      <c r="AH401" s="45"/>
      <c r="AI401" s="45"/>
      <c r="AJ401" s="23"/>
      <c r="AK401" s="45"/>
      <c r="AL401" s="45"/>
      <c r="AM401" s="45"/>
      <c r="AN401" s="23"/>
      <c r="AO401" s="45"/>
      <c r="AP401" s="45"/>
      <c r="AQ401" s="45"/>
      <c r="AR401" s="23"/>
    </row>
    <row r="402" spans="31:44" s="44" customFormat="1" ht="6.95" customHeight="1">
      <c r="AE402" s="45"/>
      <c r="AF402" s="45"/>
      <c r="AG402" s="45"/>
      <c r="AH402" s="45"/>
      <c r="AI402" s="45"/>
      <c r="AJ402" s="23"/>
      <c r="AK402" s="45"/>
      <c r="AL402" s="45"/>
      <c r="AM402" s="45"/>
      <c r="AN402" s="23"/>
      <c r="AO402" s="45"/>
      <c r="AP402" s="45"/>
      <c r="AQ402" s="45"/>
      <c r="AR402" s="23"/>
    </row>
    <row r="403" spans="31:44" s="44" customFormat="1" ht="6.95" customHeight="1">
      <c r="AE403" s="45"/>
      <c r="AF403" s="45"/>
      <c r="AG403" s="45"/>
      <c r="AH403" s="45"/>
      <c r="AI403" s="45"/>
      <c r="AJ403" s="23"/>
      <c r="AK403" s="45"/>
      <c r="AL403" s="45"/>
      <c r="AM403" s="45"/>
      <c r="AN403" s="23"/>
      <c r="AO403" s="45"/>
      <c r="AP403" s="45"/>
      <c r="AQ403" s="45"/>
      <c r="AR403" s="23"/>
    </row>
    <row r="404" spans="31:44" s="44" customFormat="1" ht="6.95" customHeight="1">
      <c r="AE404" s="45"/>
      <c r="AF404" s="45"/>
      <c r="AG404" s="45"/>
      <c r="AH404" s="45"/>
      <c r="AI404" s="45"/>
      <c r="AJ404" s="23"/>
      <c r="AK404" s="45"/>
      <c r="AL404" s="45"/>
      <c r="AM404" s="45"/>
      <c r="AN404" s="23"/>
      <c r="AO404" s="45"/>
      <c r="AP404" s="45"/>
      <c r="AQ404" s="45"/>
      <c r="AR404" s="23"/>
    </row>
    <row r="405" spans="31:44" s="44" customFormat="1" ht="6.95" customHeight="1">
      <c r="AE405" s="45"/>
      <c r="AF405" s="45"/>
      <c r="AG405" s="45"/>
      <c r="AH405" s="45"/>
      <c r="AI405" s="45"/>
      <c r="AJ405" s="23"/>
      <c r="AK405" s="45"/>
      <c r="AL405" s="45"/>
      <c r="AM405" s="45"/>
      <c r="AN405" s="23"/>
      <c r="AO405" s="45"/>
      <c r="AP405" s="45"/>
      <c r="AQ405" s="45"/>
      <c r="AR405" s="23"/>
    </row>
    <row r="406" spans="31:44" s="44" customFormat="1" ht="6.95" customHeight="1">
      <c r="AE406" s="45"/>
      <c r="AF406" s="45"/>
      <c r="AG406" s="45"/>
      <c r="AH406" s="45"/>
      <c r="AI406" s="45"/>
      <c r="AJ406" s="23"/>
      <c r="AK406" s="45"/>
      <c r="AL406" s="45"/>
      <c r="AM406" s="45"/>
      <c r="AN406" s="23"/>
      <c r="AO406" s="45"/>
      <c r="AP406" s="45"/>
      <c r="AQ406" s="45"/>
      <c r="AR406" s="23"/>
    </row>
    <row r="407" spans="31:44" s="44" customFormat="1" ht="6.95" customHeight="1">
      <c r="AE407" s="45"/>
      <c r="AF407" s="45"/>
      <c r="AG407" s="45"/>
      <c r="AH407" s="45"/>
      <c r="AI407" s="45"/>
      <c r="AJ407" s="23"/>
      <c r="AK407" s="45"/>
      <c r="AL407" s="45"/>
      <c r="AM407" s="45"/>
      <c r="AN407" s="23"/>
      <c r="AO407" s="45"/>
      <c r="AP407" s="45"/>
      <c r="AQ407" s="45"/>
      <c r="AR407" s="23"/>
    </row>
    <row r="408" spans="31:44" s="44" customFormat="1" ht="6.95" customHeight="1">
      <c r="AE408" s="45"/>
      <c r="AF408" s="45"/>
      <c r="AG408" s="45"/>
      <c r="AH408" s="45"/>
      <c r="AI408" s="45"/>
      <c r="AJ408" s="23"/>
      <c r="AK408" s="45"/>
      <c r="AL408" s="45"/>
      <c r="AM408" s="45"/>
      <c r="AN408" s="23"/>
      <c r="AO408" s="45"/>
      <c r="AP408" s="45"/>
      <c r="AQ408" s="45"/>
      <c r="AR408" s="23"/>
    </row>
    <row r="409" spans="31:44" s="44" customFormat="1" ht="6.95" customHeight="1">
      <c r="AE409" s="45"/>
      <c r="AF409" s="45"/>
      <c r="AG409" s="45"/>
      <c r="AH409" s="45"/>
      <c r="AI409" s="45"/>
      <c r="AJ409" s="23"/>
      <c r="AK409" s="45"/>
      <c r="AL409" s="45"/>
      <c r="AM409" s="45"/>
      <c r="AN409" s="23"/>
      <c r="AO409" s="45"/>
      <c r="AP409" s="45"/>
      <c r="AQ409" s="45"/>
      <c r="AR409" s="23"/>
    </row>
    <row r="410" spans="31:44" s="44" customFormat="1" ht="6.95" customHeight="1">
      <c r="AE410" s="45"/>
      <c r="AF410" s="45"/>
      <c r="AG410" s="45"/>
      <c r="AH410" s="45"/>
      <c r="AI410" s="45"/>
      <c r="AJ410" s="23"/>
      <c r="AK410" s="45"/>
      <c r="AL410" s="45"/>
      <c r="AM410" s="45"/>
      <c r="AN410" s="23"/>
      <c r="AO410" s="45"/>
      <c r="AP410" s="45"/>
      <c r="AQ410" s="45"/>
      <c r="AR410" s="23"/>
    </row>
    <row r="411" spans="31:44" s="44" customFormat="1" ht="6.95" customHeight="1">
      <c r="AE411" s="45"/>
      <c r="AF411" s="45"/>
      <c r="AG411" s="45"/>
      <c r="AH411" s="45"/>
      <c r="AI411" s="45"/>
      <c r="AJ411" s="23"/>
      <c r="AK411" s="45"/>
      <c r="AL411" s="45"/>
      <c r="AM411" s="45"/>
      <c r="AN411" s="23"/>
      <c r="AO411" s="45"/>
      <c r="AP411" s="45"/>
      <c r="AQ411" s="45"/>
      <c r="AR411" s="23"/>
    </row>
    <row r="412" spans="31:44" s="44" customFormat="1" ht="6.95" customHeight="1">
      <c r="AE412" s="45"/>
      <c r="AF412" s="45"/>
      <c r="AG412" s="45"/>
      <c r="AH412" s="45"/>
      <c r="AI412" s="45"/>
      <c r="AJ412" s="23"/>
      <c r="AK412" s="45"/>
      <c r="AL412" s="45"/>
      <c r="AM412" s="45"/>
      <c r="AN412" s="23"/>
      <c r="AO412" s="45"/>
      <c r="AP412" s="45"/>
      <c r="AQ412" s="45"/>
      <c r="AR412" s="23"/>
    </row>
    <row r="413" spans="31:44" s="44" customFormat="1" ht="6.95" customHeight="1">
      <c r="AE413" s="45"/>
      <c r="AF413" s="45"/>
      <c r="AG413" s="45"/>
      <c r="AH413" s="45"/>
      <c r="AI413" s="45"/>
      <c r="AJ413" s="23"/>
      <c r="AK413" s="45"/>
      <c r="AL413" s="45"/>
      <c r="AM413" s="45"/>
      <c r="AN413" s="23"/>
      <c r="AO413" s="45"/>
      <c r="AP413" s="45"/>
      <c r="AQ413" s="45"/>
      <c r="AR413" s="23"/>
    </row>
    <row r="414" spans="31:44" s="44" customFormat="1" ht="6.95" customHeight="1">
      <c r="AE414" s="45"/>
      <c r="AF414" s="45"/>
      <c r="AG414" s="45"/>
      <c r="AH414" s="45"/>
      <c r="AI414" s="45"/>
      <c r="AJ414" s="23"/>
      <c r="AK414" s="45"/>
      <c r="AL414" s="45"/>
      <c r="AM414" s="45"/>
      <c r="AN414" s="23"/>
      <c r="AO414" s="45"/>
      <c r="AP414" s="45"/>
      <c r="AQ414" s="45"/>
      <c r="AR414" s="23"/>
    </row>
    <row r="415" spans="31:44" s="44" customFormat="1" ht="6.95" customHeight="1">
      <c r="AE415" s="45"/>
      <c r="AF415" s="45"/>
      <c r="AG415" s="45"/>
      <c r="AH415" s="45"/>
      <c r="AI415" s="45"/>
      <c r="AJ415" s="23"/>
      <c r="AK415" s="45"/>
      <c r="AL415" s="45"/>
      <c r="AM415" s="45"/>
      <c r="AN415" s="23"/>
      <c r="AO415" s="45"/>
      <c r="AP415" s="45"/>
      <c r="AQ415" s="45"/>
      <c r="AR415" s="23"/>
    </row>
    <row r="416" spans="31:44" s="44" customFormat="1" ht="6.95" customHeight="1">
      <c r="AE416" s="45"/>
      <c r="AF416" s="45"/>
      <c r="AG416" s="45"/>
      <c r="AH416" s="45"/>
      <c r="AI416" s="45"/>
      <c r="AJ416" s="23"/>
      <c r="AK416" s="45"/>
      <c r="AL416" s="45"/>
      <c r="AM416" s="45"/>
      <c r="AN416" s="23"/>
      <c r="AO416" s="45"/>
      <c r="AP416" s="45"/>
      <c r="AQ416" s="45"/>
      <c r="AR416" s="23"/>
    </row>
    <row r="417" spans="31:44" s="44" customFormat="1" ht="6.95" customHeight="1">
      <c r="AE417" s="45"/>
      <c r="AF417" s="45"/>
      <c r="AG417" s="45"/>
      <c r="AH417" s="45"/>
      <c r="AI417" s="45"/>
      <c r="AJ417" s="23"/>
      <c r="AK417" s="45"/>
      <c r="AL417" s="45"/>
      <c r="AM417" s="45"/>
      <c r="AN417" s="23"/>
      <c r="AO417" s="45"/>
      <c r="AP417" s="45"/>
      <c r="AQ417" s="45"/>
      <c r="AR417" s="23"/>
    </row>
    <row r="418" spans="31:44" s="44" customFormat="1" ht="6.95" customHeight="1">
      <c r="AE418" s="45"/>
      <c r="AF418" s="45"/>
      <c r="AG418" s="45"/>
      <c r="AH418" s="45"/>
      <c r="AI418" s="45"/>
      <c r="AJ418" s="23"/>
      <c r="AK418" s="45"/>
      <c r="AL418" s="45"/>
      <c r="AM418" s="45"/>
      <c r="AN418" s="23"/>
      <c r="AO418" s="45"/>
      <c r="AP418" s="45"/>
      <c r="AQ418" s="45"/>
      <c r="AR418" s="23"/>
    </row>
    <row r="419" spans="31:44" s="44" customFormat="1" ht="6.95" customHeight="1">
      <c r="AE419" s="45"/>
      <c r="AF419" s="45"/>
      <c r="AG419" s="45"/>
      <c r="AH419" s="45"/>
      <c r="AI419" s="45"/>
      <c r="AJ419" s="23"/>
      <c r="AK419" s="45"/>
      <c r="AL419" s="45"/>
      <c r="AM419" s="45"/>
      <c r="AN419" s="23"/>
      <c r="AO419" s="45"/>
      <c r="AP419" s="45"/>
      <c r="AQ419" s="45"/>
      <c r="AR419" s="23"/>
    </row>
    <row r="420" spans="31:44" s="44" customFormat="1" ht="6.95" customHeight="1">
      <c r="AE420" s="45"/>
      <c r="AF420" s="45"/>
      <c r="AG420" s="45"/>
      <c r="AH420" s="45"/>
      <c r="AI420" s="45"/>
      <c r="AJ420" s="23"/>
      <c r="AK420" s="45"/>
      <c r="AL420" s="45"/>
      <c r="AM420" s="45"/>
      <c r="AN420" s="23"/>
      <c r="AO420" s="45"/>
      <c r="AP420" s="45"/>
      <c r="AQ420" s="45"/>
      <c r="AR420" s="23"/>
    </row>
    <row r="421" spans="31:44" s="44" customFormat="1" ht="6.95" customHeight="1">
      <c r="AE421" s="45"/>
      <c r="AF421" s="45"/>
      <c r="AG421" s="45"/>
      <c r="AH421" s="45"/>
      <c r="AI421" s="45"/>
      <c r="AJ421" s="23"/>
      <c r="AK421" s="45"/>
      <c r="AL421" s="45"/>
      <c r="AM421" s="45"/>
      <c r="AN421" s="23"/>
      <c r="AO421" s="45"/>
      <c r="AP421" s="45"/>
      <c r="AQ421" s="45"/>
      <c r="AR421" s="23"/>
    </row>
    <row r="422" spans="31:44" s="44" customFormat="1" ht="6.95" customHeight="1">
      <c r="AE422" s="45"/>
      <c r="AF422" s="45"/>
      <c r="AG422" s="45"/>
      <c r="AH422" s="45"/>
      <c r="AI422" s="45"/>
      <c r="AJ422" s="23"/>
      <c r="AK422" s="45"/>
      <c r="AL422" s="45"/>
      <c r="AM422" s="45"/>
      <c r="AN422" s="23"/>
      <c r="AO422" s="45"/>
      <c r="AP422" s="45"/>
      <c r="AQ422" s="45"/>
      <c r="AR422" s="23"/>
    </row>
    <row r="423" spans="31:44" s="44" customFormat="1" ht="6.95" customHeight="1">
      <c r="AE423" s="45"/>
      <c r="AF423" s="45"/>
      <c r="AG423" s="45"/>
      <c r="AH423" s="45"/>
      <c r="AI423" s="45"/>
      <c r="AJ423" s="23"/>
      <c r="AK423" s="45"/>
      <c r="AL423" s="45"/>
      <c r="AM423" s="45"/>
      <c r="AN423" s="23"/>
      <c r="AO423" s="45"/>
      <c r="AP423" s="45"/>
      <c r="AQ423" s="45"/>
      <c r="AR423" s="23"/>
    </row>
    <row r="424" spans="31:44" s="44" customFormat="1" ht="6.95" customHeight="1">
      <c r="AE424" s="45"/>
      <c r="AF424" s="45"/>
      <c r="AG424" s="45"/>
      <c r="AH424" s="45"/>
      <c r="AI424" s="45"/>
      <c r="AJ424" s="23"/>
      <c r="AK424" s="45"/>
      <c r="AL424" s="45"/>
      <c r="AM424" s="45"/>
      <c r="AN424" s="23"/>
      <c r="AO424" s="45"/>
      <c r="AP424" s="45"/>
      <c r="AQ424" s="45"/>
      <c r="AR424" s="23"/>
    </row>
    <row r="425" spans="31:44" s="44" customFormat="1" ht="6.95" customHeight="1">
      <c r="AE425" s="45"/>
      <c r="AF425" s="45"/>
      <c r="AG425" s="45"/>
      <c r="AH425" s="45"/>
      <c r="AI425" s="45"/>
      <c r="AJ425" s="23"/>
      <c r="AK425" s="45"/>
      <c r="AL425" s="45"/>
      <c r="AM425" s="45"/>
      <c r="AN425" s="23"/>
      <c r="AO425" s="45"/>
      <c r="AP425" s="45"/>
      <c r="AQ425" s="45"/>
      <c r="AR425" s="23"/>
    </row>
    <row r="426" spans="31:44" s="44" customFormat="1" ht="6.95" customHeight="1">
      <c r="AE426" s="45"/>
      <c r="AF426" s="45"/>
      <c r="AG426" s="45"/>
      <c r="AH426" s="45"/>
      <c r="AI426" s="45"/>
      <c r="AJ426" s="23"/>
      <c r="AK426" s="45"/>
      <c r="AL426" s="45"/>
      <c r="AM426" s="45"/>
      <c r="AN426" s="23"/>
      <c r="AO426" s="45"/>
      <c r="AP426" s="45"/>
      <c r="AQ426" s="45"/>
      <c r="AR426" s="23"/>
    </row>
    <row r="427" spans="31:44" s="44" customFormat="1" ht="6.95" customHeight="1">
      <c r="AE427" s="45"/>
      <c r="AF427" s="45"/>
      <c r="AG427" s="45"/>
      <c r="AH427" s="45"/>
      <c r="AI427" s="45"/>
      <c r="AJ427" s="23"/>
      <c r="AK427" s="45"/>
      <c r="AL427" s="45"/>
      <c r="AM427" s="45"/>
      <c r="AN427" s="23"/>
      <c r="AO427" s="45"/>
      <c r="AP427" s="45"/>
      <c r="AQ427" s="45"/>
      <c r="AR427" s="23"/>
    </row>
    <row r="428" spans="31:44" s="44" customFormat="1" ht="6.95" customHeight="1">
      <c r="AE428" s="45"/>
      <c r="AF428" s="45"/>
      <c r="AG428" s="45"/>
      <c r="AH428" s="45"/>
      <c r="AI428" s="45"/>
      <c r="AJ428" s="23"/>
      <c r="AK428" s="45"/>
      <c r="AL428" s="45"/>
      <c r="AM428" s="45"/>
      <c r="AN428" s="23"/>
      <c r="AO428" s="45"/>
      <c r="AP428" s="45"/>
      <c r="AQ428" s="45"/>
      <c r="AR428" s="23"/>
    </row>
    <row r="429" spans="31:44" s="44" customFormat="1" ht="6.95" customHeight="1">
      <c r="AE429" s="45"/>
      <c r="AF429" s="45"/>
      <c r="AG429" s="45"/>
      <c r="AH429" s="45"/>
      <c r="AI429" s="45"/>
      <c r="AJ429" s="23"/>
      <c r="AK429" s="45"/>
      <c r="AL429" s="45"/>
      <c r="AM429" s="45"/>
      <c r="AN429" s="23"/>
      <c r="AO429" s="45"/>
      <c r="AP429" s="45"/>
      <c r="AQ429" s="45"/>
      <c r="AR429" s="23"/>
    </row>
    <row r="430" spans="31:44" s="44" customFormat="1" ht="6.95" customHeight="1">
      <c r="AE430" s="45"/>
      <c r="AF430" s="45"/>
      <c r="AG430" s="45"/>
      <c r="AH430" s="45"/>
      <c r="AI430" s="45"/>
      <c r="AJ430" s="23"/>
      <c r="AK430" s="45"/>
      <c r="AL430" s="45"/>
      <c r="AM430" s="45"/>
      <c r="AN430" s="23"/>
      <c r="AO430" s="45"/>
      <c r="AP430" s="45"/>
      <c r="AQ430" s="45"/>
      <c r="AR430" s="23"/>
    </row>
    <row r="431" spans="31:44" s="44" customFormat="1" ht="6.95" customHeight="1">
      <c r="AE431" s="45"/>
      <c r="AF431" s="45"/>
      <c r="AG431" s="45"/>
      <c r="AH431" s="45"/>
      <c r="AI431" s="45"/>
      <c r="AJ431" s="23"/>
      <c r="AK431" s="45"/>
      <c r="AL431" s="45"/>
      <c r="AM431" s="45"/>
      <c r="AN431" s="23"/>
      <c r="AO431" s="45"/>
      <c r="AP431" s="45"/>
      <c r="AQ431" s="45"/>
      <c r="AR431" s="23"/>
    </row>
    <row r="432" spans="31:44" s="44" customFormat="1" ht="6.95" customHeight="1">
      <c r="AE432" s="45"/>
      <c r="AF432" s="45"/>
      <c r="AG432" s="45"/>
      <c r="AH432" s="45"/>
      <c r="AI432" s="45"/>
      <c r="AJ432" s="23"/>
      <c r="AK432" s="45"/>
      <c r="AL432" s="45"/>
      <c r="AM432" s="45"/>
      <c r="AN432" s="23"/>
      <c r="AO432" s="45"/>
      <c r="AP432" s="45"/>
      <c r="AQ432" s="45"/>
      <c r="AR432" s="23"/>
    </row>
    <row r="433" spans="31:44" s="44" customFormat="1" ht="6.95" customHeight="1">
      <c r="AE433" s="45"/>
      <c r="AF433" s="45"/>
      <c r="AG433" s="45"/>
      <c r="AH433" s="45"/>
      <c r="AI433" s="45"/>
      <c r="AJ433" s="23"/>
      <c r="AK433" s="45"/>
      <c r="AL433" s="45"/>
      <c r="AM433" s="45"/>
      <c r="AN433" s="23"/>
      <c r="AO433" s="45"/>
      <c r="AP433" s="45"/>
      <c r="AQ433" s="45"/>
      <c r="AR433" s="23"/>
    </row>
    <row r="434" spans="31:44" s="44" customFormat="1" ht="6.95" customHeight="1">
      <c r="AE434" s="45"/>
      <c r="AF434" s="45"/>
      <c r="AG434" s="45"/>
      <c r="AH434" s="45"/>
      <c r="AI434" s="45"/>
      <c r="AJ434" s="23"/>
      <c r="AK434" s="45"/>
      <c r="AL434" s="45"/>
      <c r="AM434" s="45"/>
      <c r="AN434" s="23"/>
      <c r="AO434" s="45"/>
      <c r="AP434" s="45"/>
      <c r="AQ434" s="45"/>
      <c r="AR434" s="23"/>
    </row>
    <row r="435" spans="31:44" s="44" customFormat="1" ht="6.95" customHeight="1">
      <c r="AE435" s="45"/>
      <c r="AF435" s="45"/>
      <c r="AG435" s="45"/>
      <c r="AH435" s="45"/>
      <c r="AI435" s="45"/>
      <c r="AJ435" s="23"/>
      <c r="AK435" s="45"/>
      <c r="AL435" s="45"/>
      <c r="AM435" s="45"/>
      <c r="AN435" s="23"/>
      <c r="AO435" s="45"/>
      <c r="AP435" s="45"/>
      <c r="AQ435" s="45"/>
      <c r="AR435" s="23"/>
    </row>
    <row r="436" spans="31:44" s="44" customFormat="1" ht="6.95" customHeight="1">
      <c r="AE436" s="45"/>
      <c r="AF436" s="45"/>
      <c r="AG436" s="45"/>
      <c r="AH436" s="45"/>
      <c r="AI436" s="45"/>
      <c r="AJ436" s="23"/>
      <c r="AK436" s="45"/>
      <c r="AL436" s="45"/>
      <c r="AM436" s="45"/>
      <c r="AN436" s="23"/>
      <c r="AO436" s="45"/>
      <c r="AP436" s="45"/>
      <c r="AQ436" s="45"/>
      <c r="AR436" s="23"/>
    </row>
    <row r="437" spans="31:44" s="44" customFormat="1" ht="6.95" customHeight="1">
      <c r="AE437" s="45"/>
      <c r="AF437" s="45"/>
      <c r="AG437" s="45"/>
      <c r="AH437" s="45"/>
      <c r="AI437" s="45"/>
      <c r="AJ437" s="23"/>
      <c r="AK437" s="45"/>
      <c r="AL437" s="45"/>
      <c r="AM437" s="45"/>
      <c r="AN437" s="23"/>
      <c r="AO437" s="45"/>
      <c r="AP437" s="45"/>
      <c r="AQ437" s="45"/>
      <c r="AR437" s="23"/>
    </row>
    <row r="438" spans="31:44" s="44" customFormat="1" ht="6.95" customHeight="1">
      <c r="AE438" s="45"/>
      <c r="AF438" s="45"/>
      <c r="AG438" s="45"/>
      <c r="AH438" s="45"/>
      <c r="AI438" s="45"/>
      <c r="AJ438" s="23"/>
      <c r="AK438" s="45"/>
      <c r="AL438" s="45"/>
      <c r="AM438" s="45"/>
      <c r="AN438" s="23"/>
      <c r="AO438" s="45"/>
      <c r="AP438" s="45"/>
      <c r="AQ438" s="45"/>
      <c r="AR438" s="23"/>
    </row>
    <row r="439" spans="31:44" s="44" customFormat="1" ht="6.95" customHeight="1">
      <c r="AE439" s="45"/>
      <c r="AF439" s="45"/>
      <c r="AG439" s="45"/>
      <c r="AH439" s="45"/>
      <c r="AI439" s="45"/>
      <c r="AJ439" s="23"/>
      <c r="AK439" s="45"/>
      <c r="AL439" s="45"/>
      <c r="AM439" s="45"/>
      <c r="AN439" s="23"/>
      <c r="AO439" s="45"/>
      <c r="AP439" s="45"/>
      <c r="AQ439" s="45"/>
      <c r="AR439" s="23"/>
    </row>
    <row r="440" spans="31:44" s="44" customFormat="1" ht="6.95" customHeight="1">
      <c r="AE440" s="45"/>
      <c r="AF440" s="45"/>
      <c r="AG440" s="45"/>
      <c r="AH440" s="45"/>
      <c r="AI440" s="45"/>
      <c r="AJ440" s="23"/>
      <c r="AK440" s="45"/>
      <c r="AL440" s="45"/>
      <c r="AM440" s="45"/>
      <c r="AN440" s="23"/>
      <c r="AO440" s="45"/>
      <c r="AP440" s="45"/>
      <c r="AQ440" s="45"/>
      <c r="AR440" s="23"/>
    </row>
    <row r="441" spans="31:44" s="47" customFormat="1" ht="6.95" customHeight="1">
      <c r="AE441" s="48"/>
      <c r="AF441" s="48"/>
      <c r="AG441" s="48"/>
      <c r="AH441" s="48"/>
      <c r="AI441" s="48"/>
      <c r="AJ441" s="67"/>
      <c r="AK441" s="48"/>
      <c r="AL441" s="48"/>
      <c r="AM441" s="48"/>
      <c r="AN441" s="67"/>
      <c r="AO441" s="48"/>
      <c r="AP441" s="48"/>
      <c r="AQ441" s="48"/>
      <c r="AR441" s="67"/>
    </row>
    <row r="442" spans="31:44" s="47" customFormat="1" ht="6.95" customHeight="1">
      <c r="AE442" s="48"/>
      <c r="AF442" s="48"/>
      <c r="AG442" s="48"/>
      <c r="AH442" s="48"/>
      <c r="AI442" s="48"/>
      <c r="AJ442" s="67"/>
      <c r="AK442" s="48"/>
      <c r="AL442" s="48"/>
      <c r="AM442" s="48"/>
      <c r="AN442" s="67"/>
      <c r="AO442" s="48"/>
      <c r="AP442" s="48"/>
      <c r="AQ442" s="48"/>
      <c r="AR442" s="67"/>
    </row>
    <row r="443" spans="31:44" s="47" customFormat="1" ht="6.95" customHeight="1">
      <c r="AE443" s="48"/>
      <c r="AF443" s="48"/>
      <c r="AG443" s="48"/>
      <c r="AH443" s="48"/>
      <c r="AI443" s="48"/>
      <c r="AJ443" s="67"/>
      <c r="AK443" s="48"/>
      <c r="AL443" s="48"/>
      <c r="AM443" s="48"/>
      <c r="AN443" s="67"/>
      <c r="AO443" s="48"/>
      <c r="AP443" s="48"/>
      <c r="AQ443" s="48"/>
      <c r="AR443" s="67"/>
    </row>
    <row r="444" spans="31:44" s="47" customFormat="1" ht="6.95" customHeight="1">
      <c r="AE444" s="48"/>
      <c r="AF444" s="48"/>
      <c r="AG444" s="48"/>
      <c r="AH444" s="48"/>
      <c r="AI444" s="48"/>
      <c r="AJ444" s="67"/>
      <c r="AK444" s="48"/>
      <c r="AL444" s="48"/>
      <c r="AM444" s="48"/>
      <c r="AN444" s="67"/>
      <c r="AO444" s="48"/>
      <c r="AP444" s="48"/>
      <c r="AQ444" s="48"/>
      <c r="AR444" s="67"/>
    </row>
    <row r="445" spans="31:44" s="47" customFormat="1" ht="6.95" customHeight="1">
      <c r="AE445" s="48"/>
      <c r="AF445" s="48"/>
      <c r="AG445" s="48"/>
      <c r="AH445" s="48"/>
      <c r="AI445" s="48"/>
      <c r="AJ445" s="67"/>
      <c r="AK445" s="48"/>
      <c r="AL445" s="48"/>
      <c r="AM445" s="48"/>
      <c r="AN445" s="67"/>
      <c r="AO445" s="48"/>
      <c r="AP445" s="48"/>
      <c r="AQ445" s="48"/>
      <c r="AR445" s="67"/>
    </row>
    <row r="446" spans="31:44" s="47" customFormat="1" ht="6.95" customHeight="1">
      <c r="AE446" s="48"/>
      <c r="AF446" s="48"/>
      <c r="AG446" s="48"/>
      <c r="AH446" s="48"/>
      <c r="AI446" s="48"/>
      <c r="AJ446" s="67"/>
      <c r="AK446" s="48"/>
      <c r="AL446" s="48"/>
      <c r="AM446" s="48"/>
      <c r="AN446" s="67"/>
      <c r="AO446" s="48"/>
      <c r="AP446" s="48"/>
      <c r="AQ446" s="48"/>
      <c r="AR446" s="67"/>
    </row>
    <row r="447" spans="31:44" s="47" customFormat="1" ht="6.95" customHeight="1">
      <c r="AE447" s="48"/>
      <c r="AF447" s="48"/>
      <c r="AG447" s="48"/>
      <c r="AH447" s="48"/>
      <c r="AI447" s="48"/>
      <c r="AJ447" s="67"/>
      <c r="AK447" s="48"/>
      <c r="AL447" s="48"/>
      <c r="AM447" s="48"/>
      <c r="AN447" s="67"/>
      <c r="AO447" s="48"/>
      <c r="AP447" s="48"/>
      <c r="AQ447" s="48"/>
      <c r="AR447" s="67"/>
    </row>
    <row r="448" spans="31:44" s="47" customFormat="1" ht="6.95" customHeight="1">
      <c r="AE448" s="48"/>
      <c r="AF448" s="48"/>
      <c r="AG448" s="48"/>
      <c r="AH448" s="48"/>
      <c r="AI448" s="48"/>
      <c r="AJ448" s="67"/>
      <c r="AK448" s="48"/>
      <c r="AL448" s="48"/>
      <c r="AM448" s="48"/>
      <c r="AN448" s="67"/>
      <c r="AO448" s="48"/>
      <c r="AP448" s="48"/>
      <c r="AQ448" s="48"/>
      <c r="AR448" s="67"/>
    </row>
    <row r="449" spans="31:44" s="47" customFormat="1" ht="6.95" customHeight="1">
      <c r="AE449" s="48"/>
      <c r="AF449" s="48"/>
      <c r="AG449" s="48"/>
      <c r="AH449" s="48"/>
      <c r="AI449" s="48"/>
      <c r="AJ449" s="67"/>
      <c r="AK449" s="48"/>
      <c r="AL449" s="48"/>
      <c r="AM449" s="48"/>
      <c r="AN449" s="67"/>
      <c r="AO449" s="48"/>
      <c r="AP449" s="48"/>
      <c r="AQ449" s="48"/>
      <c r="AR449" s="67"/>
    </row>
    <row r="450" spans="31:44" s="47" customFormat="1" ht="6.95" customHeight="1">
      <c r="AE450" s="48"/>
      <c r="AF450" s="48"/>
      <c r="AG450" s="48"/>
      <c r="AH450" s="48"/>
      <c r="AI450" s="48"/>
      <c r="AJ450" s="67"/>
      <c r="AK450" s="48"/>
      <c r="AL450" s="48"/>
      <c r="AM450" s="48"/>
      <c r="AN450" s="67"/>
      <c r="AO450" s="48"/>
      <c r="AP450" s="48"/>
      <c r="AQ450" s="48"/>
      <c r="AR450" s="67"/>
    </row>
    <row r="451" spans="31:44" s="47" customFormat="1" ht="6.95" customHeight="1">
      <c r="AE451" s="48"/>
      <c r="AF451" s="48"/>
      <c r="AG451" s="48"/>
      <c r="AH451" s="48"/>
      <c r="AI451" s="48"/>
      <c r="AJ451" s="67"/>
      <c r="AK451" s="48"/>
      <c r="AL451" s="48"/>
      <c r="AM451" s="48"/>
      <c r="AN451" s="67"/>
      <c r="AO451" s="48"/>
      <c r="AP451" s="48"/>
      <c r="AQ451" s="48"/>
      <c r="AR451" s="67"/>
    </row>
    <row r="452" spans="31:44" s="47" customFormat="1" ht="6.95" customHeight="1">
      <c r="AE452" s="48"/>
      <c r="AF452" s="48"/>
      <c r="AG452" s="48"/>
      <c r="AH452" s="48"/>
      <c r="AI452" s="48"/>
      <c r="AJ452" s="67"/>
      <c r="AK452" s="48"/>
      <c r="AL452" s="48"/>
      <c r="AM452" s="48"/>
      <c r="AN452" s="67"/>
      <c r="AO452" s="48"/>
      <c r="AP452" s="48"/>
      <c r="AQ452" s="48"/>
      <c r="AR452" s="67"/>
    </row>
    <row r="453" spans="31:44" s="47" customFormat="1" ht="6.95" customHeight="1">
      <c r="AE453" s="48"/>
      <c r="AF453" s="48"/>
      <c r="AG453" s="48"/>
      <c r="AH453" s="48"/>
      <c r="AI453" s="48"/>
      <c r="AJ453" s="67"/>
      <c r="AK453" s="48"/>
      <c r="AL453" s="48"/>
      <c r="AM453" s="48"/>
      <c r="AN453" s="67"/>
      <c r="AO453" s="48"/>
      <c r="AP453" s="48"/>
      <c r="AQ453" s="48"/>
      <c r="AR453" s="67"/>
    </row>
    <row r="454" spans="31:44" s="47" customFormat="1" ht="6.95" customHeight="1">
      <c r="AE454" s="48"/>
      <c r="AF454" s="48"/>
      <c r="AG454" s="48"/>
      <c r="AH454" s="48"/>
      <c r="AI454" s="48"/>
      <c r="AJ454" s="67"/>
      <c r="AK454" s="48"/>
      <c r="AL454" s="48"/>
      <c r="AM454" s="48"/>
      <c r="AN454" s="67"/>
      <c r="AO454" s="48"/>
      <c r="AP454" s="48"/>
      <c r="AQ454" s="48"/>
      <c r="AR454" s="67"/>
    </row>
    <row r="455" spans="31:44" s="47" customFormat="1" ht="6.95" customHeight="1">
      <c r="AE455" s="48"/>
      <c r="AF455" s="48"/>
      <c r="AG455" s="48"/>
      <c r="AH455" s="48"/>
      <c r="AI455" s="48"/>
      <c r="AJ455" s="67"/>
      <c r="AK455" s="48"/>
      <c r="AL455" s="48"/>
      <c r="AM455" s="48"/>
      <c r="AN455" s="67"/>
      <c r="AO455" s="48"/>
      <c r="AP455" s="48"/>
      <c r="AQ455" s="48"/>
      <c r="AR455" s="67"/>
    </row>
    <row r="456" spans="31:44" s="47" customFormat="1" ht="6.95" customHeight="1">
      <c r="AE456" s="48"/>
      <c r="AF456" s="48"/>
      <c r="AG456" s="48"/>
      <c r="AH456" s="48"/>
      <c r="AI456" s="48"/>
      <c r="AJ456" s="67"/>
      <c r="AK456" s="48"/>
      <c r="AL456" s="48"/>
      <c r="AM456" s="48"/>
      <c r="AN456" s="67"/>
      <c r="AO456" s="48"/>
      <c r="AP456" s="48"/>
      <c r="AQ456" s="48"/>
      <c r="AR456" s="67"/>
    </row>
    <row r="457" spans="31:44" s="47" customFormat="1" ht="6.95" customHeight="1">
      <c r="AE457" s="48"/>
      <c r="AF457" s="48"/>
      <c r="AG457" s="48"/>
      <c r="AH457" s="48"/>
      <c r="AI457" s="48"/>
      <c r="AJ457" s="67"/>
      <c r="AK457" s="48"/>
      <c r="AL457" s="48"/>
      <c r="AM457" s="48"/>
      <c r="AN457" s="67"/>
      <c r="AO457" s="48"/>
      <c r="AP457" s="48"/>
      <c r="AQ457" s="48"/>
      <c r="AR457" s="67"/>
    </row>
    <row r="458" spans="31:44" s="47" customFormat="1" ht="6.95" customHeight="1">
      <c r="AE458" s="48"/>
      <c r="AF458" s="48"/>
      <c r="AG458" s="48"/>
      <c r="AH458" s="48"/>
      <c r="AI458" s="48"/>
      <c r="AJ458" s="67"/>
      <c r="AK458" s="48"/>
      <c r="AL458" s="48"/>
      <c r="AM458" s="48"/>
      <c r="AN458" s="67"/>
      <c r="AO458" s="48"/>
      <c r="AP458" s="48"/>
      <c r="AQ458" s="48"/>
      <c r="AR458" s="67"/>
    </row>
    <row r="459" spans="31:44" s="47" customFormat="1" ht="6.95" customHeight="1">
      <c r="AE459" s="48"/>
      <c r="AF459" s="48"/>
      <c r="AG459" s="48"/>
      <c r="AH459" s="48"/>
      <c r="AI459" s="48"/>
      <c r="AJ459" s="67"/>
      <c r="AK459" s="48"/>
      <c r="AL459" s="48"/>
      <c r="AM459" s="48"/>
      <c r="AN459" s="67"/>
      <c r="AO459" s="48"/>
      <c r="AP459" s="48"/>
      <c r="AQ459" s="48"/>
      <c r="AR459" s="67"/>
    </row>
    <row r="460" spans="31:44" s="47" customFormat="1" ht="6.95" customHeight="1">
      <c r="AE460" s="48"/>
      <c r="AF460" s="48"/>
      <c r="AG460" s="48"/>
      <c r="AH460" s="48"/>
      <c r="AI460" s="48"/>
      <c r="AJ460" s="67"/>
      <c r="AK460" s="48"/>
      <c r="AL460" s="48"/>
      <c r="AM460" s="48"/>
      <c r="AN460" s="67"/>
      <c r="AO460" s="48"/>
      <c r="AP460" s="48"/>
      <c r="AQ460" s="48"/>
      <c r="AR460" s="67"/>
    </row>
    <row r="461" spans="31:44" s="47" customFormat="1" ht="6.95" customHeight="1">
      <c r="AE461" s="48"/>
      <c r="AF461" s="48"/>
      <c r="AG461" s="48"/>
      <c r="AH461" s="48"/>
      <c r="AI461" s="48"/>
      <c r="AJ461" s="67"/>
      <c r="AK461" s="48"/>
      <c r="AL461" s="48"/>
      <c r="AM461" s="48"/>
      <c r="AN461" s="67"/>
      <c r="AO461" s="48"/>
      <c r="AP461" s="48"/>
      <c r="AQ461" s="48"/>
      <c r="AR461" s="67"/>
    </row>
    <row r="462" spans="31:44" s="47" customFormat="1" ht="6.95" customHeight="1">
      <c r="AE462" s="48"/>
      <c r="AF462" s="48"/>
      <c r="AG462" s="48"/>
      <c r="AH462" s="48"/>
      <c r="AI462" s="48"/>
      <c r="AJ462" s="67"/>
      <c r="AK462" s="48"/>
      <c r="AL462" s="48"/>
      <c r="AM462" s="48"/>
      <c r="AN462" s="67"/>
      <c r="AO462" s="48"/>
      <c r="AP462" s="48"/>
      <c r="AQ462" s="48"/>
      <c r="AR462" s="67"/>
    </row>
    <row r="463" spans="31:44" s="47" customFormat="1" ht="6.95" customHeight="1">
      <c r="AE463" s="48"/>
      <c r="AF463" s="48"/>
      <c r="AG463" s="48"/>
      <c r="AH463" s="48"/>
      <c r="AI463" s="48"/>
      <c r="AJ463" s="67"/>
      <c r="AK463" s="48"/>
      <c r="AL463" s="48"/>
      <c r="AM463" s="48"/>
      <c r="AN463" s="67"/>
      <c r="AO463" s="48"/>
      <c r="AP463" s="48"/>
      <c r="AQ463" s="48"/>
      <c r="AR463" s="67"/>
    </row>
    <row r="464" spans="31:44" s="47" customFormat="1" ht="6.95" customHeight="1">
      <c r="AE464" s="48"/>
      <c r="AF464" s="48"/>
      <c r="AG464" s="48"/>
      <c r="AH464" s="48"/>
      <c r="AI464" s="48"/>
      <c r="AJ464" s="67"/>
      <c r="AK464" s="48"/>
      <c r="AL464" s="48"/>
      <c r="AM464" s="48"/>
      <c r="AN464" s="67"/>
      <c r="AO464" s="48"/>
      <c r="AP464" s="48"/>
      <c r="AQ464" s="48"/>
      <c r="AR464" s="67"/>
    </row>
    <row r="465" spans="1:44" s="47" customFormat="1" ht="6.95" customHeight="1">
      <c r="AE465" s="48"/>
      <c r="AF465" s="48"/>
      <c r="AG465" s="48"/>
      <c r="AH465" s="48"/>
      <c r="AI465" s="48"/>
      <c r="AJ465" s="67"/>
      <c r="AK465" s="48"/>
      <c r="AL465" s="48"/>
      <c r="AM465" s="48"/>
      <c r="AN465" s="67"/>
      <c r="AO465" s="48"/>
      <c r="AP465" s="48"/>
      <c r="AQ465" s="48"/>
      <c r="AR465" s="67"/>
    </row>
    <row r="466" spans="1:44" s="47" customFormat="1" ht="6.95" customHeight="1">
      <c r="AE466" s="48"/>
      <c r="AF466" s="48"/>
      <c r="AG466" s="48"/>
      <c r="AH466" s="48"/>
      <c r="AI466" s="48"/>
      <c r="AJ466" s="67"/>
      <c r="AK466" s="48"/>
      <c r="AL466" s="48"/>
      <c r="AM466" s="48"/>
      <c r="AN466" s="67"/>
      <c r="AO466" s="48"/>
      <c r="AP466" s="48"/>
      <c r="AQ466" s="48"/>
      <c r="AR466" s="67"/>
    </row>
    <row r="467" spans="1:44" s="47" customFormat="1" ht="6.95" customHeight="1">
      <c r="AE467" s="48"/>
      <c r="AF467" s="48"/>
      <c r="AG467" s="48"/>
      <c r="AH467" s="48"/>
      <c r="AI467" s="48"/>
      <c r="AJ467" s="67"/>
      <c r="AK467" s="48"/>
      <c r="AL467" s="48"/>
      <c r="AM467" s="48"/>
      <c r="AN467" s="67"/>
      <c r="AO467" s="48"/>
      <c r="AP467" s="48"/>
      <c r="AQ467" s="48"/>
      <c r="AR467" s="67"/>
    </row>
    <row r="468" spans="1:44" s="33" customFormat="1" ht="10.7"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50"/>
      <c r="AF468" s="50"/>
      <c r="AG468" s="50"/>
      <c r="AH468" s="50"/>
      <c r="AI468" s="50"/>
      <c r="AJ468" s="17"/>
      <c r="AK468" s="50"/>
      <c r="AL468" s="50"/>
      <c r="AM468" s="50"/>
      <c r="AN468" s="17"/>
      <c r="AO468" s="50"/>
      <c r="AP468" s="50"/>
      <c r="AQ468" s="50"/>
      <c r="AR468" s="17"/>
    </row>
    <row r="469" spans="1:44" s="33" customFormat="1" ht="10.7"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50"/>
      <c r="AF469" s="50"/>
      <c r="AG469" s="50"/>
      <c r="AH469" s="50"/>
      <c r="AI469" s="50"/>
      <c r="AJ469" s="17"/>
      <c r="AK469" s="50"/>
      <c r="AL469" s="50"/>
      <c r="AM469" s="50"/>
      <c r="AN469" s="17"/>
      <c r="AO469" s="50"/>
      <c r="AP469" s="50"/>
      <c r="AQ469" s="50"/>
      <c r="AR469" s="17"/>
    </row>
    <row r="470" spans="1:44" s="33" customFormat="1" ht="10.7"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50"/>
      <c r="AF470" s="50"/>
      <c r="AG470" s="50"/>
      <c r="AH470" s="50"/>
      <c r="AI470" s="50"/>
      <c r="AJ470" s="17"/>
      <c r="AK470" s="50"/>
      <c r="AL470" s="50"/>
      <c r="AM470" s="50"/>
      <c r="AN470" s="17"/>
      <c r="AO470" s="50"/>
      <c r="AP470" s="50"/>
      <c r="AQ470" s="50"/>
      <c r="AR470" s="17"/>
    </row>
    <row r="471" spans="1:44" s="33" customFormat="1" ht="10.7"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50"/>
      <c r="AF471" s="50"/>
      <c r="AG471" s="50"/>
      <c r="AH471" s="50"/>
      <c r="AI471" s="50"/>
      <c r="AJ471" s="17"/>
      <c r="AK471" s="50"/>
      <c r="AL471" s="50"/>
      <c r="AM471" s="50"/>
      <c r="AN471" s="17"/>
      <c r="AO471" s="50"/>
      <c r="AP471" s="50"/>
      <c r="AQ471" s="50"/>
      <c r="AR471" s="17"/>
    </row>
    <row r="472" spans="1:44" s="33" customFormat="1" ht="10.7"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50"/>
      <c r="AF472" s="50"/>
      <c r="AG472" s="50"/>
      <c r="AH472" s="50"/>
      <c r="AI472" s="50"/>
      <c r="AJ472" s="17"/>
      <c r="AK472" s="50"/>
      <c r="AL472" s="50"/>
      <c r="AM472" s="50"/>
      <c r="AN472" s="17"/>
      <c r="AO472" s="50"/>
      <c r="AP472" s="50"/>
      <c r="AQ472" s="50"/>
      <c r="AR472" s="17"/>
    </row>
    <row r="473" spans="1:44" s="33" customFormat="1" ht="10.7"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50"/>
      <c r="AF473" s="50"/>
      <c r="AG473" s="50"/>
      <c r="AH473" s="50"/>
      <c r="AI473" s="50"/>
      <c r="AJ473" s="17"/>
      <c r="AK473" s="50"/>
      <c r="AL473" s="50"/>
      <c r="AM473" s="50"/>
      <c r="AN473" s="17"/>
      <c r="AO473" s="50"/>
      <c r="AP473" s="50"/>
      <c r="AQ473" s="50"/>
      <c r="AR473" s="17"/>
    </row>
    <row r="474" spans="1:44" s="33" customFormat="1" ht="10.7"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50"/>
      <c r="AF474" s="50"/>
      <c r="AG474" s="50"/>
      <c r="AH474" s="50"/>
      <c r="AI474" s="50"/>
      <c r="AJ474" s="17"/>
      <c r="AK474" s="50"/>
      <c r="AL474" s="50"/>
      <c r="AM474" s="50"/>
      <c r="AN474" s="17"/>
      <c r="AO474" s="50"/>
      <c r="AP474" s="50"/>
      <c r="AQ474" s="50"/>
      <c r="AR474" s="17"/>
    </row>
    <row r="475" spans="1:44" s="33" customFormat="1" ht="10.7"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50"/>
      <c r="AF475" s="50"/>
      <c r="AG475" s="50"/>
      <c r="AH475" s="50"/>
      <c r="AI475" s="50"/>
      <c r="AJ475" s="17"/>
      <c r="AK475" s="50"/>
      <c r="AL475" s="50"/>
      <c r="AM475" s="50"/>
      <c r="AN475" s="17"/>
      <c r="AO475" s="50"/>
      <c r="AP475" s="50"/>
      <c r="AQ475" s="50"/>
      <c r="AR475" s="17"/>
    </row>
    <row r="476" spans="1:44" s="33" customFormat="1" ht="10.7"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50"/>
      <c r="AF476" s="50"/>
      <c r="AG476" s="50"/>
      <c r="AH476" s="50"/>
      <c r="AI476" s="50"/>
      <c r="AJ476" s="17"/>
      <c r="AK476" s="50"/>
      <c r="AL476" s="50"/>
      <c r="AM476" s="50"/>
      <c r="AN476" s="17"/>
      <c r="AO476" s="50"/>
      <c r="AP476" s="50"/>
      <c r="AQ476" s="50"/>
      <c r="AR476" s="17"/>
    </row>
    <row r="477" spans="1:44" s="33" customFormat="1" ht="10.7"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50"/>
      <c r="AF477" s="50"/>
      <c r="AG477" s="50"/>
      <c r="AH477" s="50"/>
      <c r="AI477" s="50"/>
      <c r="AJ477" s="17"/>
      <c r="AK477" s="50"/>
      <c r="AL477" s="50"/>
      <c r="AM477" s="50"/>
      <c r="AN477" s="17"/>
      <c r="AO477" s="50"/>
      <c r="AP477" s="50"/>
      <c r="AQ477" s="50"/>
      <c r="AR477" s="17"/>
    </row>
    <row r="478" spans="1:44" s="33" customFormat="1" ht="10.7"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50"/>
      <c r="AF478" s="50"/>
      <c r="AG478" s="50"/>
      <c r="AH478" s="50"/>
      <c r="AI478" s="50"/>
      <c r="AJ478" s="17"/>
      <c r="AK478" s="50"/>
      <c r="AL478" s="50"/>
      <c r="AM478" s="50"/>
      <c r="AN478" s="17"/>
      <c r="AO478" s="50"/>
      <c r="AP478" s="50"/>
      <c r="AQ478" s="50"/>
      <c r="AR478" s="17"/>
    </row>
    <row r="479" spans="1:44" s="33" customFormat="1" ht="10.7"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50"/>
      <c r="AF479" s="50"/>
      <c r="AG479" s="50"/>
      <c r="AH479" s="50"/>
      <c r="AI479" s="50"/>
      <c r="AJ479" s="17"/>
      <c r="AK479" s="50"/>
      <c r="AL479" s="50"/>
      <c r="AM479" s="50"/>
      <c r="AN479" s="17"/>
      <c r="AO479" s="50"/>
      <c r="AP479" s="50"/>
      <c r="AQ479" s="50"/>
      <c r="AR479" s="17"/>
    </row>
    <row r="480" spans="1:44" s="33" customFormat="1" ht="10.7"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50"/>
      <c r="AF480" s="50"/>
      <c r="AG480" s="50"/>
      <c r="AH480" s="50"/>
      <c r="AI480" s="50"/>
      <c r="AJ480" s="17"/>
      <c r="AK480" s="50"/>
      <c r="AL480" s="50"/>
      <c r="AM480" s="50"/>
      <c r="AN480" s="17"/>
      <c r="AO480" s="50"/>
      <c r="AP480" s="50"/>
      <c r="AQ480" s="50"/>
      <c r="AR480" s="17"/>
    </row>
    <row r="481" spans="1:44" s="33" customFormat="1" ht="10.7"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50"/>
      <c r="AF481" s="50"/>
      <c r="AG481" s="50"/>
      <c r="AH481" s="50"/>
      <c r="AI481" s="50"/>
      <c r="AJ481" s="17"/>
      <c r="AK481" s="50"/>
      <c r="AL481" s="50"/>
      <c r="AM481" s="50"/>
      <c r="AN481" s="17"/>
      <c r="AO481" s="50"/>
      <c r="AP481" s="50"/>
      <c r="AQ481" s="50"/>
      <c r="AR481" s="17"/>
    </row>
    <row r="482" spans="1:44" s="33" customFormat="1" ht="10.7"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50"/>
      <c r="AF482" s="50"/>
      <c r="AG482" s="50"/>
      <c r="AH482" s="50"/>
      <c r="AI482" s="50"/>
      <c r="AJ482" s="17"/>
      <c r="AK482" s="50"/>
      <c r="AL482" s="50"/>
      <c r="AM482" s="50"/>
      <c r="AN482" s="17"/>
      <c r="AO482" s="50"/>
      <c r="AP482" s="50"/>
      <c r="AQ482" s="50"/>
      <c r="AR482" s="17"/>
    </row>
    <row r="483" spans="1:44" s="33" customFormat="1" ht="10.7"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50"/>
      <c r="AF483" s="50"/>
      <c r="AG483" s="50"/>
      <c r="AH483" s="50"/>
      <c r="AI483" s="50"/>
      <c r="AJ483" s="17"/>
      <c r="AK483" s="50"/>
      <c r="AL483" s="50"/>
      <c r="AM483" s="50"/>
      <c r="AN483" s="17"/>
      <c r="AO483" s="50"/>
      <c r="AP483" s="50"/>
      <c r="AQ483" s="50"/>
      <c r="AR483" s="17"/>
    </row>
    <row r="484" spans="1:44" s="33" customFormat="1" ht="10.7"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50"/>
      <c r="AF484" s="50"/>
      <c r="AG484" s="50"/>
      <c r="AH484" s="50"/>
      <c r="AI484" s="50"/>
      <c r="AJ484" s="17"/>
      <c r="AK484" s="50"/>
      <c r="AL484" s="50"/>
      <c r="AM484" s="50"/>
      <c r="AN484" s="17"/>
      <c r="AO484" s="50"/>
      <c r="AP484" s="50"/>
      <c r="AQ484" s="50"/>
      <c r="AR484" s="17"/>
    </row>
    <row r="485" spans="1:44" s="33" customFormat="1" ht="10.7"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50"/>
      <c r="AF485" s="50"/>
      <c r="AG485" s="50"/>
      <c r="AH485" s="50"/>
      <c r="AI485" s="50"/>
      <c r="AJ485" s="17"/>
      <c r="AK485" s="50"/>
      <c r="AL485" s="50"/>
      <c r="AM485" s="50"/>
      <c r="AN485" s="17"/>
      <c r="AO485" s="50"/>
      <c r="AP485" s="50"/>
      <c r="AQ485" s="50"/>
      <c r="AR485" s="17"/>
    </row>
    <row r="486" spans="1:44" s="33" customFormat="1" ht="10.7"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50"/>
      <c r="AF486" s="50"/>
      <c r="AG486" s="50"/>
      <c r="AH486" s="50"/>
      <c r="AI486" s="50"/>
      <c r="AJ486" s="17"/>
      <c r="AK486" s="50"/>
      <c r="AL486" s="50"/>
      <c r="AM486" s="50"/>
      <c r="AN486" s="17"/>
      <c r="AO486" s="50"/>
      <c r="AP486" s="50"/>
      <c r="AQ486" s="50"/>
      <c r="AR486" s="17"/>
    </row>
    <row r="487" spans="1:44" s="33" customFormat="1" ht="10.7"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50"/>
      <c r="AF487" s="50"/>
      <c r="AG487" s="50"/>
      <c r="AH487" s="50"/>
      <c r="AI487" s="50"/>
      <c r="AJ487" s="17"/>
      <c r="AK487" s="50"/>
      <c r="AL487" s="50"/>
      <c r="AM487" s="50"/>
      <c r="AN487" s="17"/>
      <c r="AO487" s="50"/>
      <c r="AP487" s="50"/>
      <c r="AQ487" s="50"/>
      <c r="AR487" s="17"/>
    </row>
    <row r="488" spans="1:44" s="33" customFormat="1" ht="10.7"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50"/>
      <c r="AF488" s="50"/>
      <c r="AG488" s="50"/>
      <c r="AH488" s="50"/>
      <c r="AI488" s="50"/>
      <c r="AJ488" s="17"/>
      <c r="AK488" s="50"/>
      <c r="AL488" s="50"/>
      <c r="AM488" s="50"/>
      <c r="AN488" s="17"/>
      <c r="AO488" s="50"/>
      <c r="AP488" s="50"/>
      <c r="AQ488" s="50"/>
      <c r="AR488" s="17"/>
    </row>
    <row r="489" spans="1:44" s="33" customFormat="1" ht="10.7"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50"/>
      <c r="AF489" s="50"/>
      <c r="AG489" s="50"/>
      <c r="AH489" s="50"/>
      <c r="AI489" s="50"/>
      <c r="AJ489" s="17"/>
      <c r="AK489" s="50"/>
      <c r="AL489" s="50"/>
      <c r="AM489" s="50"/>
      <c r="AN489" s="17"/>
      <c r="AO489" s="50"/>
      <c r="AP489" s="50"/>
      <c r="AQ489" s="50"/>
      <c r="AR489" s="17"/>
    </row>
    <row r="490" spans="1:44" s="33" customFormat="1" ht="10.7"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50"/>
      <c r="AF490" s="50"/>
      <c r="AG490" s="50"/>
      <c r="AH490" s="50"/>
      <c r="AI490" s="50"/>
      <c r="AJ490" s="17"/>
      <c r="AK490" s="50"/>
      <c r="AL490" s="50"/>
      <c r="AM490" s="50"/>
      <c r="AN490" s="17"/>
      <c r="AO490" s="50"/>
      <c r="AP490" s="50"/>
      <c r="AQ490" s="50"/>
      <c r="AR490" s="17"/>
    </row>
    <row r="491" spans="1:44" s="33" customFormat="1" ht="10.7"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50"/>
      <c r="AF491" s="50"/>
      <c r="AG491" s="50"/>
      <c r="AH491" s="50"/>
      <c r="AI491" s="50"/>
      <c r="AJ491" s="17"/>
      <c r="AK491" s="50"/>
      <c r="AL491" s="50"/>
      <c r="AM491" s="50"/>
      <c r="AN491" s="17"/>
      <c r="AO491" s="50"/>
      <c r="AP491" s="50"/>
      <c r="AQ491" s="50"/>
      <c r="AR491" s="17"/>
    </row>
    <row r="492" spans="1:44" s="33" customFormat="1" ht="10.7"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50"/>
      <c r="AF492" s="50"/>
      <c r="AG492" s="50"/>
      <c r="AH492" s="50"/>
      <c r="AI492" s="50"/>
      <c r="AJ492" s="17"/>
      <c r="AK492" s="50"/>
      <c r="AL492" s="50"/>
      <c r="AM492" s="50"/>
      <c r="AN492" s="17"/>
      <c r="AO492" s="50"/>
      <c r="AP492" s="50"/>
      <c r="AQ492" s="50"/>
      <c r="AR492" s="17"/>
    </row>
    <row r="493" spans="1:44" s="33" customFormat="1" ht="10.7"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50"/>
      <c r="AF493" s="50"/>
      <c r="AG493" s="50"/>
      <c r="AH493" s="50"/>
      <c r="AI493" s="50"/>
      <c r="AJ493" s="17"/>
      <c r="AK493" s="50"/>
      <c r="AL493" s="50"/>
      <c r="AM493" s="50"/>
      <c r="AN493" s="17"/>
      <c r="AO493" s="50"/>
      <c r="AP493" s="50"/>
      <c r="AQ493" s="50"/>
      <c r="AR493" s="17"/>
    </row>
    <row r="494" spans="1:44" s="33" customFormat="1" ht="10.7"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50"/>
      <c r="AF494" s="50"/>
      <c r="AG494" s="50"/>
      <c r="AH494" s="50"/>
      <c r="AI494" s="50"/>
      <c r="AJ494" s="17"/>
      <c r="AK494" s="50"/>
      <c r="AL494" s="50"/>
      <c r="AM494" s="50"/>
      <c r="AN494" s="17"/>
      <c r="AO494" s="50"/>
      <c r="AP494" s="50"/>
      <c r="AQ494" s="50"/>
      <c r="AR494" s="17"/>
    </row>
    <row r="495" spans="1:44" s="33" customFormat="1" ht="10.7"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50"/>
      <c r="AF495" s="50"/>
      <c r="AG495" s="50"/>
      <c r="AH495" s="50"/>
      <c r="AI495" s="50"/>
      <c r="AJ495" s="17"/>
      <c r="AK495" s="50"/>
      <c r="AL495" s="50"/>
      <c r="AM495" s="50"/>
      <c r="AN495" s="17"/>
      <c r="AO495" s="50"/>
      <c r="AP495" s="50"/>
      <c r="AQ495" s="50"/>
      <c r="AR495" s="17"/>
    </row>
    <row r="496" spans="1:44" s="33" customFormat="1" ht="10.7"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50"/>
      <c r="AF496" s="50"/>
      <c r="AG496" s="50"/>
      <c r="AH496" s="50"/>
      <c r="AI496" s="50"/>
      <c r="AJ496" s="17"/>
      <c r="AK496" s="50"/>
      <c r="AL496" s="50"/>
      <c r="AM496" s="50"/>
      <c r="AN496" s="17"/>
      <c r="AO496" s="50"/>
      <c r="AP496" s="50"/>
      <c r="AQ496" s="50"/>
      <c r="AR496" s="17"/>
    </row>
    <row r="497" spans="1:44" s="33" customFormat="1" ht="10.7"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50"/>
      <c r="AF497" s="50"/>
      <c r="AG497" s="50"/>
      <c r="AH497" s="50"/>
      <c r="AI497" s="50"/>
      <c r="AJ497" s="17"/>
      <c r="AK497" s="50"/>
      <c r="AL497" s="50"/>
      <c r="AM497" s="50"/>
      <c r="AN497" s="17"/>
      <c r="AO497" s="50"/>
      <c r="AP497" s="50"/>
      <c r="AQ497" s="50"/>
      <c r="AR497" s="17"/>
    </row>
    <row r="498" spans="1:44" s="33" customFormat="1" ht="10.7"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50"/>
      <c r="AF498" s="50"/>
      <c r="AG498" s="50"/>
      <c r="AH498" s="50"/>
      <c r="AI498" s="50"/>
      <c r="AJ498" s="17"/>
      <c r="AK498" s="50"/>
      <c r="AL498" s="50"/>
      <c r="AM498" s="50"/>
      <c r="AN498" s="17"/>
      <c r="AO498" s="50"/>
      <c r="AP498" s="50"/>
      <c r="AQ498" s="50"/>
      <c r="AR498" s="17"/>
    </row>
    <row r="499" spans="1:44" s="33" customFormat="1" ht="10.7"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50"/>
      <c r="AF499" s="50"/>
      <c r="AG499" s="50"/>
      <c r="AH499" s="50"/>
      <c r="AI499" s="50"/>
      <c r="AJ499" s="17"/>
      <c r="AK499" s="50"/>
      <c r="AL499" s="50"/>
      <c r="AM499" s="50"/>
      <c r="AN499" s="17"/>
      <c r="AO499" s="50"/>
      <c r="AP499" s="50"/>
      <c r="AQ499" s="50"/>
      <c r="AR499" s="17"/>
    </row>
    <row r="500" spans="1:44" s="33" customFormat="1" ht="10.7"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50"/>
      <c r="AF500" s="50"/>
      <c r="AG500" s="50"/>
      <c r="AH500" s="50"/>
      <c r="AI500" s="50"/>
      <c r="AJ500" s="17"/>
      <c r="AK500" s="50"/>
      <c r="AL500" s="50"/>
      <c r="AM500" s="50"/>
      <c r="AN500" s="17"/>
      <c r="AO500" s="50"/>
      <c r="AP500" s="50"/>
      <c r="AQ500" s="50"/>
      <c r="AR500" s="17"/>
    </row>
    <row r="501" spans="1:44" s="33" customFormat="1" ht="10.7"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50"/>
      <c r="AF501" s="50"/>
      <c r="AG501" s="50"/>
      <c r="AH501" s="50"/>
      <c r="AI501" s="50"/>
      <c r="AJ501" s="17"/>
      <c r="AK501" s="50"/>
      <c r="AL501" s="50"/>
      <c r="AM501" s="50"/>
      <c r="AN501" s="17"/>
      <c r="AO501" s="50"/>
      <c r="AP501" s="50"/>
      <c r="AQ501" s="50"/>
      <c r="AR501" s="17"/>
    </row>
    <row r="502" spans="1:44" s="33" customFormat="1" ht="10.7"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50"/>
      <c r="AF502" s="50"/>
      <c r="AG502" s="50"/>
      <c r="AH502" s="50"/>
      <c r="AI502" s="50"/>
      <c r="AJ502" s="17"/>
      <c r="AK502" s="50"/>
      <c r="AL502" s="50"/>
      <c r="AM502" s="50"/>
      <c r="AN502" s="17"/>
      <c r="AO502" s="50"/>
      <c r="AP502" s="50"/>
      <c r="AQ502" s="50"/>
      <c r="AR502" s="17"/>
    </row>
    <row r="503" spans="1:44" s="33" customFormat="1" ht="10.7"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50"/>
      <c r="AF503" s="50"/>
      <c r="AG503" s="50"/>
      <c r="AH503" s="50"/>
      <c r="AI503" s="50"/>
      <c r="AJ503" s="17"/>
      <c r="AK503" s="50"/>
      <c r="AL503" s="50"/>
      <c r="AM503" s="50"/>
      <c r="AN503" s="17"/>
      <c r="AO503" s="50"/>
      <c r="AP503" s="50"/>
      <c r="AQ503" s="50"/>
      <c r="AR503" s="17"/>
    </row>
    <row r="504" spans="1:44" s="33" customFormat="1" ht="10.7"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50"/>
      <c r="AF504" s="50"/>
      <c r="AG504" s="50"/>
      <c r="AH504" s="50"/>
      <c r="AI504" s="50"/>
      <c r="AJ504" s="17"/>
      <c r="AK504" s="50"/>
      <c r="AL504" s="50"/>
      <c r="AM504" s="50"/>
      <c r="AN504" s="17"/>
      <c r="AO504" s="50"/>
      <c r="AP504" s="50"/>
      <c r="AQ504" s="50"/>
      <c r="AR504" s="17"/>
    </row>
    <row r="505" spans="1:44" s="33" customFormat="1" ht="10.7"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50"/>
      <c r="AF505" s="50"/>
      <c r="AG505" s="50"/>
      <c r="AH505" s="50"/>
      <c r="AI505" s="50"/>
      <c r="AJ505" s="17"/>
      <c r="AK505" s="50"/>
      <c r="AL505" s="50"/>
      <c r="AM505" s="50"/>
      <c r="AN505" s="17"/>
      <c r="AO505" s="50"/>
      <c r="AP505" s="50"/>
      <c r="AQ505" s="50"/>
      <c r="AR505" s="17"/>
    </row>
    <row r="506" spans="1:44" s="33" customFormat="1" ht="10.7"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50"/>
      <c r="AF506" s="50"/>
      <c r="AG506" s="50"/>
      <c r="AH506" s="50"/>
      <c r="AI506" s="50"/>
      <c r="AJ506" s="17"/>
      <c r="AK506" s="50"/>
      <c r="AL506" s="50"/>
      <c r="AM506" s="50"/>
      <c r="AN506" s="17"/>
      <c r="AO506" s="50"/>
      <c r="AP506" s="50"/>
      <c r="AQ506" s="50"/>
      <c r="AR506" s="17"/>
    </row>
    <row r="507" spans="1:44" s="33" customFormat="1" ht="10.7"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50"/>
      <c r="AF507" s="50"/>
      <c r="AG507" s="50"/>
      <c r="AH507" s="50"/>
      <c r="AI507" s="50"/>
      <c r="AJ507" s="17"/>
      <c r="AK507" s="50"/>
      <c r="AL507" s="50"/>
      <c r="AM507" s="50"/>
      <c r="AN507" s="17"/>
      <c r="AO507" s="50"/>
      <c r="AP507" s="50"/>
      <c r="AQ507" s="50"/>
      <c r="AR507" s="17"/>
    </row>
    <row r="508" spans="1:44" s="33" customFormat="1" ht="10.7"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50"/>
      <c r="AF508" s="50"/>
      <c r="AG508" s="50"/>
      <c r="AH508" s="50"/>
      <c r="AI508" s="50"/>
      <c r="AJ508" s="17"/>
      <c r="AK508" s="50"/>
      <c r="AL508" s="50"/>
      <c r="AM508" s="50"/>
      <c r="AN508" s="17"/>
      <c r="AO508" s="50"/>
      <c r="AP508" s="50"/>
      <c r="AQ508" s="50"/>
      <c r="AR508" s="17"/>
    </row>
    <row r="509" spans="1:44" s="33" customFormat="1" ht="10.7"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50"/>
      <c r="AF509" s="50"/>
      <c r="AG509" s="50"/>
      <c r="AH509" s="50"/>
      <c r="AI509" s="50"/>
      <c r="AJ509" s="17"/>
      <c r="AK509" s="50"/>
      <c r="AL509" s="50"/>
      <c r="AM509" s="50"/>
      <c r="AN509" s="17"/>
      <c r="AO509" s="50"/>
      <c r="AP509" s="50"/>
      <c r="AQ509" s="50"/>
      <c r="AR509" s="17"/>
    </row>
    <row r="510" spans="1:44" s="33" customFormat="1" ht="10.7"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50"/>
      <c r="AF510" s="50"/>
      <c r="AG510" s="50"/>
      <c r="AH510" s="50"/>
      <c r="AI510" s="50"/>
      <c r="AJ510" s="17"/>
      <c r="AK510" s="50"/>
      <c r="AL510" s="50"/>
      <c r="AM510" s="50"/>
      <c r="AN510" s="17"/>
      <c r="AO510" s="50"/>
      <c r="AP510" s="50"/>
      <c r="AQ510" s="50"/>
      <c r="AR510" s="17"/>
    </row>
    <row r="511" spans="1:44" s="33" customFormat="1" ht="10.7"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50"/>
      <c r="AF511" s="50"/>
      <c r="AG511" s="50"/>
      <c r="AH511" s="50"/>
      <c r="AI511" s="50"/>
      <c r="AJ511" s="17"/>
      <c r="AK511" s="50"/>
      <c r="AL511" s="50"/>
      <c r="AM511" s="50"/>
      <c r="AN511" s="17"/>
      <c r="AO511" s="50"/>
      <c r="AP511" s="50"/>
      <c r="AQ511" s="50"/>
      <c r="AR511" s="17"/>
    </row>
    <row r="512" spans="1:44" s="33" customFormat="1" ht="10.7"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50"/>
      <c r="AF512" s="50"/>
      <c r="AG512" s="50"/>
      <c r="AH512" s="50"/>
      <c r="AI512" s="50"/>
      <c r="AJ512" s="17"/>
      <c r="AK512" s="50"/>
      <c r="AL512" s="50"/>
      <c r="AM512" s="50"/>
      <c r="AN512" s="17"/>
      <c r="AO512" s="50"/>
      <c r="AP512" s="50"/>
      <c r="AQ512" s="50"/>
      <c r="AR512" s="17"/>
    </row>
    <row r="513" spans="1:44" s="33" customFormat="1" ht="10.7"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50"/>
      <c r="AF513" s="50"/>
      <c r="AG513" s="50"/>
      <c r="AH513" s="50"/>
      <c r="AI513" s="50"/>
      <c r="AJ513" s="17"/>
      <c r="AK513" s="50"/>
      <c r="AL513" s="50"/>
      <c r="AM513" s="50"/>
      <c r="AN513" s="17"/>
      <c r="AO513" s="50"/>
      <c r="AP513" s="50"/>
      <c r="AQ513" s="50"/>
      <c r="AR513" s="17"/>
    </row>
    <row r="514" spans="1:44" s="33" customFormat="1" ht="10.7"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50"/>
      <c r="AF514" s="50"/>
      <c r="AG514" s="50"/>
      <c r="AH514" s="50"/>
      <c r="AI514" s="50"/>
      <c r="AJ514" s="17"/>
      <c r="AK514" s="50"/>
      <c r="AL514" s="50"/>
      <c r="AM514" s="50"/>
      <c r="AN514" s="17"/>
      <c r="AO514" s="50"/>
      <c r="AP514" s="50"/>
      <c r="AQ514" s="50"/>
      <c r="AR514" s="17"/>
    </row>
    <row r="515" spans="1:44" s="33" customFormat="1" ht="10.7"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50"/>
      <c r="AF515" s="50"/>
      <c r="AG515" s="50"/>
      <c r="AH515" s="50"/>
      <c r="AI515" s="50"/>
      <c r="AJ515" s="17"/>
      <c r="AK515" s="50"/>
      <c r="AL515" s="50"/>
      <c r="AM515" s="50"/>
      <c r="AN515" s="17"/>
      <c r="AO515" s="50"/>
      <c r="AP515" s="50"/>
      <c r="AQ515" s="50"/>
      <c r="AR515" s="17"/>
    </row>
    <row r="516" spans="1:44" s="33" customFormat="1" ht="10.7"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50"/>
      <c r="AF516" s="50"/>
      <c r="AG516" s="50"/>
      <c r="AH516" s="50"/>
      <c r="AI516" s="50"/>
      <c r="AJ516" s="17"/>
      <c r="AK516" s="50"/>
      <c r="AL516" s="50"/>
      <c r="AM516" s="50"/>
      <c r="AN516" s="17"/>
      <c r="AO516" s="50"/>
      <c r="AP516" s="50"/>
      <c r="AQ516" s="50"/>
      <c r="AR516" s="17"/>
    </row>
    <row r="517" spans="1:44" s="33" customFormat="1" ht="10.7"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50"/>
      <c r="AF517" s="50"/>
      <c r="AG517" s="50"/>
      <c r="AH517" s="50"/>
      <c r="AI517" s="50"/>
      <c r="AJ517" s="17"/>
      <c r="AK517" s="50"/>
      <c r="AL517" s="50"/>
      <c r="AM517" s="50"/>
      <c r="AN517" s="17"/>
      <c r="AO517" s="50"/>
      <c r="AP517" s="50"/>
      <c r="AQ517" s="50"/>
      <c r="AR517" s="17"/>
    </row>
    <row r="518" spans="1:44" s="33" customFormat="1" ht="10.7"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50"/>
      <c r="AF518" s="50"/>
      <c r="AG518" s="50"/>
      <c r="AH518" s="50"/>
      <c r="AI518" s="50"/>
      <c r="AJ518" s="17"/>
      <c r="AK518" s="50"/>
      <c r="AL518" s="50"/>
      <c r="AM518" s="50"/>
      <c r="AN518" s="17"/>
      <c r="AO518" s="50"/>
      <c r="AP518" s="50"/>
      <c r="AQ518" s="50"/>
      <c r="AR518" s="17"/>
    </row>
    <row r="519" spans="1:44" s="33" customFormat="1" ht="10.7"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50"/>
      <c r="AF519" s="50"/>
      <c r="AG519" s="50"/>
      <c r="AH519" s="50"/>
      <c r="AI519" s="50"/>
      <c r="AJ519" s="17"/>
      <c r="AK519" s="50"/>
      <c r="AL519" s="50"/>
      <c r="AM519" s="50"/>
      <c r="AN519" s="17"/>
      <c r="AO519" s="50"/>
      <c r="AP519" s="50"/>
      <c r="AQ519" s="50"/>
      <c r="AR519" s="17"/>
    </row>
    <row r="520" spans="1:44" s="33" customFormat="1" ht="10.7"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50"/>
      <c r="AF520" s="50"/>
      <c r="AG520" s="50"/>
      <c r="AH520" s="50"/>
      <c r="AI520" s="50"/>
      <c r="AJ520" s="17"/>
      <c r="AK520" s="50"/>
      <c r="AL520" s="50"/>
      <c r="AM520" s="50"/>
      <c r="AN520" s="17"/>
      <c r="AO520" s="50"/>
      <c r="AP520" s="50"/>
      <c r="AQ520" s="50"/>
      <c r="AR520" s="17"/>
    </row>
    <row r="521" spans="1:44" s="33" customFormat="1" ht="10.7"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50"/>
      <c r="AF521" s="50"/>
      <c r="AG521" s="50"/>
      <c r="AH521" s="50"/>
      <c r="AI521" s="50"/>
      <c r="AJ521" s="17"/>
      <c r="AK521" s="50"/>
      <c r="AL521" s="50"/>
      <c r="AM521" s="50"/>
      <c r="AN521" s="17"/>
      <c r="AO521" s="50"/>
      <c r="AP521" s="50"/>
      <c r="AQ521" s="50"/>
      <c r="AR521" s="17"/>
    </row>
    <row r="522" spans="1:44" s="33" customFormat="1" ht="10.7"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50"/>
      <c r="AF522" s="50"/>
      <c r="AG522" s="50"/>
      <c r="AH522" s="50"/>
      <c r="AI522" s="50"/>
      <c r="AJ522" s="17"/>
      <c r="AK522" s="50"/>
      <c r="AL522" s="50"/>
      <c r="AM522" s="50"/>
      <c r="AN522" s="17"/>
      <c r="AO522" s="50"/>
      <c r="AP522" s="50"/>
      <c r="AQ522" s="50"/>
      <c r="AR522" s="17"/>
    </row>
    <row r="523" spans="1:44" s="33" customFormat="1" ht="10.7"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50"/>
      <c r="AF523" s="50"/>
      <c r="AG523" s="50"/>
      <c r="AH523" s="50"/>
      <c r="AI523" s="50"/>
      <c r="AJ523" s="17"/>
      <c r="AK523" s="50"/>
      <c r="AL523" s="50"/>
      <c r="AM523" s="50"/>
      <c r="AN523" s="17"/>
      <c r="AO523" s="50"/>
      <c r="AP523" s="50"/>
      <c r="AQ523" s="50"/>
      <c r="AR523" s="17"/>
    </row>
    <row r="524" spans="1:44" s="33" customFormat="1" ht="10.7"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50"/>
      <c r="AF524" s="50"/>
      <c r="AG524" s="50"/>
      <c r="AH524" s="50"/>
      <c r="AI524" s="50"/>
      <c r="AJ524" s="17"/>
      <c r="AK524" s="50"/>
      <c r="AL524" s="50"/>
      <c r="AM524" s="50"/>
      <c r="AN524" s="17"/>
      <c r="AO524" s="50"/>
      <c r="AP524" s="50"/>
      <c r="AQ524" s="50"/>
      <c r="AR524" s="17"/>
    </row>
    <row r="525" spans="1:44" s="33" customFormat="1" ht="10.7"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50"/>
      <c r="AF525" s="50"/>
      <c r="AG525" s="50"/>
      <c r="AH525" s="50"/>
      <c r="AI525" s="50"/>
      <c r="AJ525" s="17"/>
      <c r="AK525" s="50"/>
      <c r="AL525" s="50"/>
      <c r="AM525" s="50"/>
      <c r="AN525" s="17"/>
      <c r="AO525" s="50"/>
      <c r="AP525" s="50"/>
      <c r="AQ525" s="50"/>
      <c r="AR525" s="17"/>
    </row>
    <row r="526" spans="1:44" s="33" customFormat="1" ht="10.7"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50"/>
      <c r="AF526" s="50"/>
      <c r="AG526" s="50"/>
      <c r="AH526" s="50"/>
      <c r="AI526" s="50"/>
      <c r="AJ526" s="17"/>
      <c r="AK526" s="50"/>
      <c r="AL526" s="50"/>
      <c r="AM526" s="50"/>
      <c r="AN526" s="17"/>
      <c r="AO526" s="50"/>
      <c r="AP526" s="50"/>
      <c r="AQ526" s="50"/>
      <c r="AR526" s="17"/>
    </row>
    <row r="527" spans="1:44" s="33" customFormat="1" ht="10.7"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50"/>
      <c r="AF527" s="50"/>
      <c r="AG527" s="50"/>
      <c r="AH527" s="50"/>
      <c r="AI527" s="50"/>
      <c r="AJ527" s="17"/>
      <c r="AK527" s="50"/>
      <c r="AL527" s="50"/>
      <c r="AM527" s="50"/>
      <c r="AN527" s="17"/>
      <c r="AO527" s="50"/>
      <c r="AP527" s="50"/>
      <c r="AQ527" s="50"/>
      <c r="AR527" s="17"/>
    </row>
    <row r="528" spans="1:44" s="33" customFormat="1" ht="10.7"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50"/>
      <c r="AF528" s="50"/>
      <c r="AG528" s="50"/>
      <c r="AH528" s="50"/>
      <c r="AI528" s="50"/>
      <c r="AJ528" s="17"/>
      <c r="AK528" s="50"/>
      <c r="AL528" s="50"/>
      <c r="AM528" s="50"/>
      <c r="AN528" s="17"/>
      <c r="AO528" s="50"/>
      <c r="AP528" s="50"/>
      <c r="AQ528" s="50"/>
      <c r="AR528" s="17"/>
    </row>
    <row r="529" spans="1:44" s="33" customFormat="1" ht="10.7"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50"/>
      <c r="AF529" s="50"/>
      <c r="AG529" s="50"/>
      <c r="AH529" s="50"/>
      <c r="AI529" s="50"/>
      <c r="AJ529" s="17"/>
      <c r="AK529" s="50"/>
      <c r="AL529" s="50"/>
      <c r="AM529" s="50"/>
      <c r="AN529" s="17"/>
      <c r="AO529" s="50"/>
      <c r="AP529" s="50"/>
      <c r="AQ529" s="50"/>
      <c r="AR529" s="17"/>
    </row>
    <row r="530" spans="1:44" s="33" customFormat="1" ht="10.7"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50"/>
      <c r="AF530" s="50"/>
      <c r="AG530" s="50"/>
      <c r="AH530" s="50"/>
      <c r="AI530" s="50"/>
      <c r="AJ530" s="17"/>
      <c r="AK530" s="50"/>
      <c r="AL530" s="50"/>
      <c r="AM530" s="50"/>
      <c r="AN530" s="17"/>
      <c r="AO530" s="50"/>
      <c r="AP530" s="50"/>
      <c r="AQ530" s="50"/>
      <c r="AR530" s="17"/>
    </row>
    <row r="531" spans="1:44" s="33" customFormat="1" ht="10.7"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50"/>
      <c r="AF531" s="50"/>
      <c r="AG531" s="50"/>
      <c r="AH531" s="50"/>
      <c r="AI531" s="50"/>
      <c r="AJ531" s="17"/>
      <c r="AK531" s="50"/>
      <c r="AL531" s="50"/>
      <c r="AM531" s="50"/>
      <c r="AN531" s="17"/>
      <c r="AO531" s="50"/>
      <c r="AP531" s="50"/>
      <c r="AQ531" s="50"/>
      <c r="AR531" s="17"/>
    </row>
    <row r="532" spans="1:44" s="33" customFormat="1" ht="10.7"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50"/>
      <c r="AF532" s="50"/>
      <c r="AG532" s="50"/>
      <c r="AH532" s="50"/>
      <c r="AI532" s="50"/>
      <c r="AJ532" s="17"/>
      <c r="AK532" s="50"/>
      <c r="AL532" s="50"/>
      <c r="AM532" s="50"/>
      <c r="AN532" s="17"/>
      <c r="AO532" s="50"/>
      <c r="AP532" s="50"/>
      <c r="AQ532" s="50"/>
      <c r="AR532" s="17"/>
    </row>
    <row r="533" spans="1:44" s="33" customFormat="1" ht="10.7"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50"/>
      <c r="AF533" s="50"/>
      <c r="AG533" s="50"/>
      <c r="AH533" s="50"/>
      <c r="AI533" s="50"/>
      <c r="AJ533" s="17"/>
      <c r="AK533" s="50"/>
      <c r="AL533" s="50"/>
      <c r="AM533" s="50"/>
      <c r="AN533" s="17"/>
      <c r="AO533" s="50"/>
      <c r="AP533" s="50"/>
      <c r="AQ533" s="50"/>
      <c r="AR533" s="17"/>
    </row>
    <row r="534" spans="1:44" s="33" customFormat="1" ht="10.7"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50"/>
      <c r="AF534" s="50"/>
      <c r="AG534" s="50"/>
      <c r="AH534" s="50"/>
      <c r="AI534" s="50"/>
      <c r="AJ534" s="17"/>
      <c r="AK534" s="50"/>
      <c r="AL534" s="50"/>
      <c r="AM534" s="50"/>
      <c r="AN534" s="17"/>
      <c r="AO534" s="50"/>
      <c r="AP534" s="50"/>
      <c r="AQ534" s="50"/>
      <c r="AR534" s="17"/>
    </row>
    <row r="535" spans="1:44" s="33" customFormat="1" ht="10.7"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50"/>
      <c r="AF535" s="50"/>
      <c r="AG535" s="50"/>
      <c r="AH535" s="50"/>
      <c r="AI535" s="50"/>
      <c r="AJ535" s="17"/>
      <c r="AK535" s="50"/>
      <c r="AL535" s="50"/>
      <c r="AM535" s="50"/>
      <c r="AN535" s="17"/>
      <c r="AO535" s="50"/>
      <c r="AP535" s="50"/>
      <c r="AQ535" s="50"/>
      <c r="AR535" s="17"/>
    </row>
    <row r="536" spans="1:44" s="33" customFormat="1" ht="10.7"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50"/>
      <c r="AF536" s="50"/>
      <c r="AG536" s="50"/>
      <c r="AH536" s="50"/>
      <c r="AI536" s="50"/>
      <c r="AJ536" s="17"/>
      <c r="AK536" s="50"/>
      <c r="AL536" s="50"/>
      <c r="AM536" s="50"/>
      <c r="AN536" s="17"/>
      <c r="AO536" s="50"/>
      <c r="AP536" s="50"/>
      <c r="AQ536" s="50"/>
      <c r="AR536" s="17"/>
    </row>
    <row r="537" spans="1:44" s="33" customFormat="1" ht="10.7"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50"/>
      <c r="AF537" s="50"/>
      <c r="AG537" s="50"/>
      <c r="AH537" s="50"/>
      <c r="AI537" s="50"/>
      <c r="AJ537" s="17"/>
      <c r="AK537" s="50"/>
      <c r="AL537" s="50"/>
      <c r="AM537" s="50"/>
      <c r="AN537" s="17"/>
      <c r="AO537" s="50"/>
      <c r="AP537" s="50"/>
      <c r="AQ537" s="50"/>
      <c r="AR537" s="17"/>
    </row>
    <row r="538" spans="1:44" s="33" customFormat="1" ht="10.7"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50"/>
      <c r="AF538" s="50"/>
      <c r="AG538" s="50"/>
      <c r="AH538" s="50"/>
      <c r="AI538" s="50"/>
      <c r="AJ538" s="17"/>
      <c r="AK538" s="50"/>
      <c r="AL538" s="50"/>
      <c r="AM538" s="50"/>
      <c r="AN538" s="17"/>
      <c r="AO538" s="50"/>
      <c r="AP538" s="50"/>
      <c r="AQ538" s="50"/>
      <c r="AR538" s="17"/>
    </row>
    <row r="539" spans="1:44" s="33" customFormat="1" ht="10.7"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50"/>
      <c r="AF539" s="50"/>
      <c r="AG539" s="50"/>
      <c r="AH539" s="50"/>
      <c r="AI539" s="50"/>
      <c r="AJ539" s="17"/>
      <c r="AK539" s="50"/>
      <c r="AL539" s="50"/>
      <c r="AM539" s="50"/>
      <c r="AN539" s="17"/>
      <c r="AO539" s="50"/>
      <c r="AP539" s="50"/>
      <c r="AQ539" s="50"/>
      <c r="AR539" s="17"/>
    </row>
    <row r="540" spans="1:44" s="33" customFormat="1" ht="10.7"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50"/>
      <c r="AF540" s="50"/>
      <c r="AG540" s="50"/>
      <c r="AH540" s="50"/>
      <c r="AI540" s="50"/>
      <c r="AJ540" s="17"/>
      <c r="AK540" s="50"/>
      <c r="AL540" s="50"/>
      <c r="AM540" s="50"/>
      <c r="AN540" s="17"/>
      <c r="AO540" s="50"/>
      <c r="AP540" s="50"/>
      <c r="AQ540" s="50"/>
      <c r="AR540" s="17"/>
    </row>
    <row r="541" spans="1:44" s="33" customFormat="1" ht="10.7"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50"/>
      <c r="AF541" s="50"/>
      <c r="AG541" s="50"/>
      <c r="AH541" s="50"/>
      <c r="AI541" s="50"/>
      <c r="AJ541" s="17"/>
      <c r="AK541" s="50"/>
      <c r="AL541" s="50"/>
      <c r="AM541" s="50"/>
      <c r="AN541" s="17"/>
      <c r="AO541" s="50"/>
      <c r="AP541" s="50"/>
      <c r="AQ541" s="50"/>
      <c r="AR541" s="17"/>
    </row>
    <row r="542" spans="1:44" s="33" customFormat="1" ht="10.7"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50"/>
      <c r="AF542" s="50"/>
      <c r="AG542" s="50"/>
      <c r="AH542" s="50"/>
      <c r="AI542" s="50"/>
      <c r="AJ542" s="17"/>
      <c r="AK542" s="50"/>
      <c r="AL542" s="50"/>
      <c r="AM542" s="50"/>
      <c r="AN542" s="17"/>
      <c r="AO542" s="50"/>
      <c r="AP542" s="50"/>
      <c r="AQ542" s="50"/>
      <c r="AR542" s="17"/>
    </row>
    <row r="543" spans="1:44" s="33" customFormat="1" ht="10.7"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50"/>
      <c r="AF543" s="50"/>
      <c r="AG543" s="50"/>
      <c r="AH543" s="50"/>
      <c r="AI543" s="50"/>
      <c r="AJ543" s="17"/>
      <c r="AK543" s="50"/>
      <c r="AL543" s="50"/>
      <c r="AM543" s="50"/>
      <c r="AN543" s="17"/>
      <c r="AO543" s="50"/>
      <c r="AP543" s="50"/>
      <c r="AQ543" s="50"/>
      <c r="AR543" s="17"/>
    </row>
    <row r="544" spans="1:44" s="33" customFormat="1" ht="10.7"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50"/>
      <c r="AF544" s="50"/>
      <c r="AG544" s="50"/>
      <c r="AH544" s="50"/>
      <c r="AI544" s="50"/>
      <c r="AJ544" s="17"/>
      <c r="AK544" s="50"/>
      <c r="AL544" s="50"/>
      <c r="AM544" s="50"/>
      <c r="AN544" s="17"/>
      <c r="AO544" s="50"/>
      <c r="AP544" s="50"/>
      <c r="AQ544" s="50"/>
      <c r="AR544" s="17"/>
    </row>
    <row r="545" spans="1:44" s="33" customFormat="1" ht="10.7"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50"/>
      <c r="AF545" s="50"/>
      <c r="AG545" s="50"/>
      <c r="AH545" s="50"/>
      <c r="AI545" s="50"/>
      <c r="AJ545" s="17"/>
      <c r="AK545" s="50"/>
      <c r="AL545" s="50"/>
      <c r="AM545" s="50"/>
      <c r="AN545" s="17"/>
      <c r="AO545" s="50"/>
      <c r="AP545" s="50"/>
      <c r="AQ545" s="50"/>
      <c r="AR545" s="17"/>
    </row>
    <row r="546" spans="1:44" s="33" customFormat="1" ht="10.7"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50"/>
      <c r="AF546" s="50"/>
      <c r="AG546" s="50"/>
      <c r="AH546" s="50"/>
      <c r="AI546" s="50"/>
      <c r="AJ546" s="17"/>
      <c r="AK546" s="50"/>
      <c r="AL546" s="50"/>
      <c r="AM546" s="50"/>
      <c r="AN546" s="17"/>
      <c r="AO546" s="50"/>
      <c r="AP546" s="50"/>
      <c r="AQ546" s="50"/>
      <c r="AR546" s="17"/>
    </row>
    <row r="547" spans="1:44" s="33" customFormat="1" ht="10.7"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50"/>
      <c r="AF547" s="50"/>
      <c r="AG547" s="50"/>
      <c r="AH547" s="50"/>
      <c r="AI547" s="50"/>
      <c r="AJ547" s="17"/>
      <c r="AK547" s="50"/>
      <c r="AL547" s="50"/>
      <c r="AM547" s="50"/>
      <c r="AN547" s="17"/>
      <c r="AO547" s="50"/>
      <c r="AP547" s="50"/>
      <c r="AQ547" s="50"/>
      <c r="AR547" s="17"/>
    </row>
    <row r="548" spans="1:44" s="33" customFormat="1" ht="10.7"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50"/>
      <c r="AF548" s="50"/>
      <c r="AG548" s="50"/>
      <c r="AH548" s="50"/>
      <c r="AI548" s="50"/>
      <c r="AJ548" s="17"/>
      <c r="AK548" s="50"/>
      <c r="AL548" s="50"/>
      <c r="AM548" s="50"/>
      <c r="AN548" s="17"/>
      <c r="AO548" s="50"/>
      <c r="AP548" s="50"/>
      <c r="AQ548" s="50"/>
      <c r="AR548" s="17"/>
    </row>
    <row r="549" spans="1:44" s="33" customFormat="1" ht="10.7"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50"/>
      <c r="AF549" s="50"/>
      <c r="AG549" s="50"/>
      <c r="AH549" s="50"/>
      <c r="AI549" s="50"/>
      <c r="AJ549" s="17"/>
      <c r="AK549" s="50"/>
      <c r="AL549" s="50"/>
      <c r="AM549" s="50"/>
      <c r="AN549" s="17"/>
      <c r="AO549" s="50"/>
      <c r="AP549" s="50"/>
      <c r="AQ549" s="50"/>
      <c r="AR549" s="17"/>
    </row>
    <row r="550" spans="1:44" s="33" customFormat="1" ht="10.7"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50"/>
      <c r="AF550" s="50"/>
      <c r="AG550" s="50"/>
      <c r="AH550" s="50"/>
      <c r="AI550" s="50"/>
      <c r="AJ550" s="17"/>
      <c r="AK550" s="50"/>
      <c r="AL550" s="50"/>
      <c r="AM550" s="50"/>
      <c r="AN550" s="17"/>
      <c r="AO550" s="50"/>
      <c r="AP550" s="50"/>
      <c r="AQ550" s="50"/>
      <c r="AR550" s="17"/>
    </row>
    <row r="551" spans="1:44" s="33" customFormat="1" ht="10.7"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50"/>
      <c r="AF551" s="50"/>
      <c r="AG551" s="50"/>
      <c r="AH551" s="50"/>
      <c r="AI551" s="50"/>
      <c r="AJ551" s="17"/>
      <c r="AK551" s="50"/>
      <c r="AL551" s="50"/>
      <c r="AM551" s="50"/>
      <c r="AN551" s="17"/>
      <c r="AO551" s="50"/>
      <c r="AP551" s="50"/>
      <c r="AQ551" s="50"/>
      <c r="AR551" s="17"/>
    </row>
    <row r="552" spans="1:44" s="33" customFormat="1" ht="10.7"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50"/>
      <c r="AF552" s="50"/>
      <c r="AG552" s="50"/>
      <c r="AH552" s="50"/>
      <c r="AI552" s="50"/>
      <c r="AJ552" s="17"/>
      <c r="AK552" s="50"/>
      <c r="AL552" s="50"/>
      <c r="AM552" s="50"/>
      <c r="AN552" s="17"/>
      <c r="AO552" s="50"/>
      <c r="AP552" s="50"/>
      <c r="AQ552" s="50"/>
      <c r="AR552" s="17"/>
    </row>
    <row r="553" spans="1:44" s="33" customFormat="1" ht="10.7"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50"/>
      <c r="AF553" s="50"/>
      <c r="AG553" s="50"/>
      <c r="AH553" s="50"/>
      <c r="AI553" s="50"/>
      <c r="AJ553" s="17"/>
      <c r="AK553" s="50"/>
      <c r="AL553" s="50"/>
      <c r="AM553" s="50"/>
      <c r="AN553" s="17"/>
      <c r="AO553" s="50"/>
      <c r="AP553" s="50"/>
      <c r="AQ553" s="50"/>
      <c r="AR553" s="17"/>
    </row>
    <row r="554" spans="1:44" s="33" customFormat="1" ht="10.7"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50"/>
      <c r="AF554" s="50"/>
      <c r="AG554" s="50"/>
      <c r="AH554" s="50"/>
      <c r="AI554" s="50"/>
      <c r="AJ554" s="17"/>
      <c r="AK554" s="50"/>
      <c r="AL554" s="50"/>
      <c r="AM554" s="50"/>
      <c r="AN554" s="17"/>
      <c r="AO554" s="50"/>
      <c r="AP554" s="50"/>
      <c r="AQ554" s="50"/>
      <c r="AR554" s="17"/>
    </row>
    <row r="555" spans="1:44" s="33" customFormat="1" ht="10.7"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50"/>
      <c r="AF555" s="50"/>
      <c r="AG555" s="50"/>
      <c r="AH555" s="50"/>
      <c r="AI555" s="50"/>
      <c r="AJ555" s="17"/>
      <c r="AK555" s="50"/>
      <c r="AL555" s="50"/>
      <c r="AM555" s="50"/>
      <c r="AN555" s="17"/>
      <c r="AO555" s="50"/>
      <c r="AP555" s="50"/>
      <c r="AQ555" s="50"/>
      <c r="AR555" s="17"/>
    </row>
    <row r="556" spans="1:44" s="33" customFormat="1" ht="10.7"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50"/>
      <c r="AF556" s="50"/>
      <c r="AG556" s="50"/>
      <c r="AH556" s="50"/>
      <c r="AI556" s="50"/>
      <c r="AJ556" s="17"/>
      <c r="AK556" s="50"/>
      <c r="AL556" s="50"/>
      <c r="AM556" s="50"/>
      <c r="AN556" s="17"/>
      <c r="AO556" s="50"/>
      <c r="AP556" s="50"/>
      <c r="AQ556" s="50"/>
      <c r="AR556" s="17"/>
    </row>
    <row r="557" spans="1:44" s="33" customFormat="1" ht="10.7"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50"/>
      <c r="AF557" s="50"/>
      <c r="AG557" s="50"/>
      <c r="AH557" s="50"/>
      <c r="AI557" s="50"/>
      <c r="AJ557" s="17"/>
      <c r="AK557" s="50"/>
      <c r="AL557" s="50"/>
      <c r="AM557" s="50"/>
      <c r="AN557" s="17"/>
      <c r="AO557" s="50"/>
      <c r="AP557" s="50"/>
      <c r="AQ557" s="50"/>
      <c r="AR557" s="17"/>
    </row>
    <row r="558" spans="1:44" s="33" customFormat="1" ht="10.7"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50"/>
      <c r="AF558" s="50"/>
      <c r="AG558" s="50"/>
      <c r="AH558" s="50"/>
      <c r="AI558" s="50"/>
      <c r="AJ558" s="17"/>
      <c r="AK558" s="50"/>
      <c r="AL558" s="50"/>
      <c r="AM558" s="50"/>
      <c r="AN558" s="17"/>
      <c r="AO558" s="50"/>
      <c r="AP558" s="50"/>
      <c r="AQ558" s="50"/>
      <c r="AR558" s="17"/>
    </row>
    <row r="559" spans="1:44" s="33" customFormat="1" ht="10.7"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50"/>
      <c r="AF559" s="50"/>
      <c r="AG559" s="50"/>
      <c r="AH559" s="50"/>
      <c r="AI559" s="50"/>
      <c r="AJ559" s="17"/>
      <c r="AK559" s="50"/>
      <c r="AL559" s="50"/>
      <c r="AM559" s="50"/>
      <c r="AN559" s="17"/>
      <c r="AO559" s="50"/>
      <c r="AP559" s="50"/>
      <c r="AQ559" s="50"/>
      <c r="AR559" s="17"/>
    </row>
    <row r="560" spans="1:44" s="33" customFormat="1" ht="10.7"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50"/>
      <c r="AF560" s="50"/>
      <c r="AG560" s="50"/>
      <c r="AH560" s="50"/>
      <c r="AI560" s="50"/>
      <c r="AJ560" s="17"/>
      <c r="AK560" s="50"/>
      <c r="AL560" s="50"/>
      <c r="AM560" s="50"/>
      <c r="AN560" s="17"/>
      <c r="AO560" s="50"/>
      <c r="AP560" s="50"/>
      <c r="AQ560" s="50"/>
      <c r="AR560" s="17"/>
    </row>
    <row r="561" spans="1:44" s="33" customFormat="1" ht="10.7"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50"/>
      <c r="AF561" s="50"/>
      <c r="AG561" s="50"/>
      <c r="AH561" s="50"/>
      <c r="AI561" s="50"/>
      <c r="AJ561" s="17"/>
      <c r="AK561" s="50"/>
      <c r="AL561" s="50"/>
      <c r="AM561" s="50"/>
      <c r="AN561" s="17"/>
      <c r="AO561" s="50"/>
      <c r="AP561" s="50"/>
      <c r="AQ561" s="50"/>
      <c r="AR561" s="17"/>
    </row>
    <row r="562" spans="1:44" s="33" customFormat="1" ht="10.7"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50"/>
      <c r="AF562" s="50"/>
      <c r="AG562" s="50"/>
      <c r="AH562" s="50"/>
      <c r="AI562" s="50"/>
      <c r="AJ562" s="17"/>
      <c r="AK562" s="50"/>
      <c r="AL562" s="50"/>
      <c r="AM562" s="50"/>
      <c r="AN562" s="17"/>
      <c r="AO562" s="50"/>
      <c r="AP562" s="50"/>
      <c r="AQ562" s="50"/>
      <c r="AR562" s="17"/>
    </row>
    <row r="563" spans="1:44" s="33" customFormat="1" ht="10.7"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50"/>
      <c r="AF563" s="50"/>
      <c r="AG563" s="50"/>
      <c r="AH563" s="50"/>
      <c r="AI563" s="50"/>
      <c r="AJ563" s="17"/>
      <c r="AK563" s="50"/>
      <c r="AL563" s="50"/>
      <c r="AM563" s="50"/>
      <c r="AN563" s="17"/>
      <c r="AO563" s="50"/>
      <c r="AP563" s="50"/>
      <c r="AQ563" s="50"/>
      <c r="AR563" s="17"/>
    </row>
    <row r="564" spans="1:44" s="33" customFormat="1" ht="10.7"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50"/>
      <c r="AF564" s="50"/>
      <c r="AG564" s="50"/>
      <c r="AH564" s="50"/>
      <c r="AI564" s="50"/>
      <c r="AJ564" s="17"/>
      <c r="AK564" s="50"/>
      <c r="AL564" s="50"/>
      <c r="AM564" s="50"/>
      <c r="AN564" s="17"/>
      <c r="AO564" s="50"/>
      <c r="AP564" s="50"/>
      <c r="AQ564" s="50"/>
      <c r="AR564" s="17"/>
    </row>
    <row r="565" spans="1:44" s="33" customFormat="1" ht="10.7"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50"/>
      <c r="AF565" s="50"/>
      <c r="AG565" s="50"/>
      <c r="AH565" s="50"/>
      <c r="AI565" s="50"/>
      <c r="AJ565" s="17"/>
      <c r="AK565" s="50"/>
      <c r="AL565" s="50"/>
      <c r="AM565" s="50"/>
      <c r="AN565" s="17"/>
      <c r="AO565" s="50"/>
      <c r="AP565" s="50"/>
      <c r="AQ565" s="50"/>
      <c r="AR565" s="17"/>
    </row>
    <row r="566" spans="1:44" s="33" customFormat="1" ht="10.7"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50"/>
      <c r="AF566" s="50"/>
      <c r="AG566" s="50"/>
      <c r="AH566" s="50"/>
      <c r="AI566" s="50"/>
      <c r="AJ566" s="17"/>
      <c r="AK566" s="50"/>
      <c r="AL566" s="50"/>
      <c r="AM566" s="50"/>
      <c r="AN566" s="17"/>
      <c r="AO566" s="50"/>
      <c r="AP566" s="50"/>
      <c r="AQ566" s="50"/>
      <c r="AR566" s="17"/>
    </row>
    <row r="567" spans="1:44" s="33" customFormat="1" ht="10.7"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50"/>
      <c r="AF567" s="50"/>
      <c r="AG567" s="50"/>
      <c r="AH567" s="50"/>
      <c r="AI567" s="50"/>
      <c r="AJ567" s="17"/>
      <c r="AK567" s="50"/>
      <c r="AL567" s="50"/>
      <c r="AM567" s="50"/>
      <c r="AN567" s="17"/>
      <c r="AO567" s="50"/>
      <c r="AP567" s="50"/>
      <c r="AQ567" s="50"/>
      <c r="AR567" s="17"/>
    </row>
    <row r="568" spans="1:44" s="33" customFormat="1" ht="10.7"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50"/>
      <c r="AF568" s="50"/>
      <c r="AG568" s="50"/>
      <c r="AH568" s="50"/>
      <c r="AI568" s="50"/>
      <c r="AJ568" s="17"/>
      <c r="AK568" s="50"/>
      <c r="AL568" s="50"/>
      <c r="AM568" s="50"/>
      <c r="AN568" s="17"/>
      <c r="AO568" s="50"/>
      <c r="AP568" s="50"/>
      <c r="AQ568" s="50"/>
      <c r="AR568" s="17"/>
    </row>
    <row r="569" spans="1:44" s="33" customFormat="1" ht="10.7"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50"/>
      <c r="AF569" s="50"/>
      <c r="AG569" s="50"/>
      <c r="AH569" s="50"/>
      <c r="AI569" s="50"/>
      <c r="AJ569" s="17"/>
      <c r="AK569" s="50"/>
      <c r="AL569" s="50"/>
      <c r="AM569" s="50"/>
      <c r="AN569" s="17"/>
      <c r="AO569" s="50"/>
      <c r="AP569" s="50"/>
      <c r="AQ569" s="50"/>
      <c r="AR569" s="17"/>
    </row>
    <row r="570" spans="1:44" s="33" customFormat="1" ht="10.7"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50"/>
      <c r="AF570" s="50"/>
      <c r="AG570" s="50"/>
      <c r="AH570" s="50"/>
      <c r="AI570" s="50"/>
      <c r="AJ570" s="17"/>
      <c r="AK570" s="50"/>
      <c r="AL570" s="50"/>
      <c r="AM570" s="50"/>
      <c r="AN570" s="17"/>
      <c r="AO570" s="50"/>
      <c r="AP570" s="50"/>
      <c r="AQ570" s="50"/>
      <c r="AR570" s="17"/>
    </row>
    <row r="571" spans="1:44" s="33" customFormat="1" ht="10.7"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50"/>
      <c r="AF571" s="50"/>
      <c r="AG571" s="50"/>
      <c r="AH571" s="50"/>
      <c r="AI571" s="50"/>
      <c r="AJ571" s="17"/>
      <c r="AK571" s="50"/>
      <c r="AL571" s="50"/>
      <c r="AM571" s="50"/>
      <c r="AN571" s="17"/>
      <c r="AO571" s="50"/>
      <c r="AP571" s="50"/>
      <c r="AQ571" s="50"/>
      <c r="AR571" s="17"/>
    </row>
    <row r="572" spans="1:44" s="33" customFormat="1" ht="10.7"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50"/>
      <c r="AF572" s="50"/>
      <c r="AG572" s="50"/>
      <c r="AH572" s="50"/>
      <c r="AI572" s="50"/>
      <c r="AJ572" s="17"/>
      <c r="AK572" s="50"/>
      <c r="AL572" s="50"/>
      <c r="AM572" s="50"/>
      <c r="AN572" s="17"/>
      <c r="AO572" s="50"/>
      <c r="AP572" s="50"/>
      <c r="AQ572" s="50"/>
      <c r="AR572" s="17"/>
    </row>
    <row r="573" spans="1:44" s="33" customFormat="1" ht="10.7"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50"/>
      <c r="AF573" s="50"/>
      <c r="AG573" s="50"/>
      <c r="AH573" s="50"/>
      <c r="AI573" s="50"/>
      <c r="AJ573" s="17"/>
      <c r="AK573" s="50"/>
      <c r="AL573" s="50"/>
      <c r="AM573" s="50"/>
      <c r="AN573" s="17"/>
      <c r="AO573" s="50"/>
      <c r="AP573" s="50"/>
      <c r="AQ573" s="50"/>
      <c r="AR573" s="17"/>
    </row>
    <row r="574" spans="1:44" s="33" customFormat="1" ht="10.7"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50"/>
      <c r="AF574" s="50"/>
      <c r="AG574" s="50"/>
      <c r="AH574" s="50"/>
      <c r="AI574" s="50"/>
      <c r="AJ574" s="17"/>
      <c r="AK574" s="50"/>
      <c r="AL574" s="50"/>
      <c r="AM574" s="50"/>
      <c r="AN574" s="17"/>
      <c r="AO574" s="50"/>
      <c r="AP574" s="50"/>
      <c r="AQ574" s="50"/>
      <c r="AR574" s="17"/>
    </row>
    <row r="575" spans="1:44" s="33" customFormat="1" ht="10.7"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50"/>
      <c r="AF575" s="50"/>
      <c r="AG575" s="50"/>
      <c r="AH575" s="50"/>
      <c r="AI575" s="50"/>
      <c r="AJ575" s="17"/>
      <c r="AK575" s="50"/>
      <c r="AL575" s="50"/>
      <c r="AM575" s="50"/>
      <c r="AN575" s="17"/>
      <c r="AO575" s="50"/>
      <c r="AP575" s="50"/>
      <c r="AQ575" s="50"/>
      <c r="AR575" s="17"/>
    </row>
    <row r="576" spans="1:44" s="33" customFormat="1" ht="10.7"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50"/>
      <c r="AF576" s="50"/>
      <c r="AG576" s="50"/>
      <c r="AH576" s="50"/>
      <c r="AI576" s="50"/>
      <c r="AJ576" s="17"/>
      <c r="AK576" s="50"/>
      <c r="AL576" s="50"/>
      <c r="AM576" s="50"/>
      <c r="AN576" s="17"/>
      <c r="AO576" s="50"/>
      <c r="AP576" s="50"/>
      <c r="AQ576" s="50"/>
      <c r="AR576" s="17"/>
    </row>
    <row r="577" spans="1:44" s="33" customFormat="1" ht="10.7"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50"/>
      <c r="AF577" s="50"/>
      <c r="AG577" s="50"/>
      <c r="AH577" s="50"/>
      <c r="AI577" s="50"/>
      <c r="AJ577" s="17"/>
      <c r="AK577" s="50"/>
      <c r="AL577" s="50"/>
      <c r="AM577" s="50"/>
      <c r="AN577" s="17"/>
      <c r="AO577" s="50"/>
      <c r="AP577" s="50"/>
      <c r="AQ577" s="50"/>
      <c r="AR577" s="17"/>
    </row>
    <row r="578" spans="1:44" s="33" customFormat="1" ht="10.7"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50"/>
      <c r="AF578" s="50"/>
      <c r="AG578" s="50"/>
      <c r="AH578" s="50"/>
      <c r="AI578" s="50"/>
      <c r="AJ578" s="17"/>
      <c r="AK578" s="50"/>
      <c r="AL578" s="50"/>
      <c r="AM578" s="50"/>
      <c r="AN578" s="17"/>
      <c r="AO578" s="50"/>
      <c r="AP578" s="50"/>
      <c r="AQ578" s="50"/>
      <c r="AR578" s="17"/>
    </row>
    <row r="579" spans="1:44" s="33" customFormat="1" ht="10.7"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50"/>
      <c r="AF579" s="50"/>
      <c r="AG579" s="50"/>
      <c r="AH579" s="50"/>
      <c r="AI579" s="50"/>
      <c r="AJ579" s="17"/>
      <c r="AK579" s="50"/>
      <c r="AL579" s="50"/>
      <c r="AM579" s="50"/>
      <c r="AN579" s="17"/>
      <c r="AO579" s="50"/>
      <c r="AP579" s="50"/>
      <c r="AQ579" s="50"/>
      <c r="AR579" s="17"/>
    </row>
    <row r="580" spans="1:44" s="33" customFormat="1" ht="10.7"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50"/>
      <c r="AF580" s="50"/>
      <c r="AG580" s="50"/>
      <c r="AH580" s="50"/>
      <c r="AI580" s="50"/>
      <c r="AJ580" s="17"/>
      <c r="AK580" s="50"/>
      <c r="AL580" s="50"/>
      <c r="AM580" s="50"/>
      <c r="AN580" s="17"/>
      <c r="AO580" s="50"/>
      <c r="AP580" s="50"/>
      <c r="AQ580" s="50"/>
      <c r="AR580" s="17"/>
    </row>
    <row r="581" spans="1:44" s="33" customFormat="1" ht="10.7"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50"/>
      <c r="AF581" s="50"/>
      <c r="AG581" s="50"/>
      <c r="AH581" s="50"/>
      <c r="AI581" s="50"/>
      <c r="AJ581" s="17"/>
      <c r="AK581" s="50"/>
      <c r="AL581" s="50"/>
      <c r="AM581" s="50"/>
      <c r="AN581" s="17"/>
      <c r="AO581" s="50"/>
      <c r="AP581" s="50"/>
      <c r="AQ581" s="50"/>
      <c r="AR581" s="17"/>
    </row>
    <row r="582" spans="1:44" s="33" customFormat="1" ht="10.7"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50"/>
      <c r="AF582" s="50"/>
      <c r="AG582" s="50"/>
      <c r="AH582" s="50"/>
      <c r="AI582" s="50"/>
      <c r="AJ582" s="17"/>
      <c r="AK582" s="50"/>
      <c r="AL582" s="50"/>
      <c r="AM582" s="50"/>
      <c r="AN582" s="17"/>
      <c r="AO582" s="50"/>
      <c r="AP582" s="50"/>
      <c r="AQ582" s="50"/>
      <c r="AR582" s="17"/>
    </row>
    <row r="583" spans="1:44" s="33" customFormat="1" ht="10.7"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50"/>
      <c r="AF583" s="50"/>
      <c r="AG583" s="50"/>
      <c r="AH583" s="50"/>
      <c r="AI583" s="50"/>
      <c r="AJ583" s="17"/>
      <c r="AK583" s="50"/>
      <c r="AL583" s="50"/>
      <c r="AM583" s="50"/>
      <c r="AN583" s="17"/>
      <c r="AO583" s="50"/>
      <c r="AP583" s="50"/>
      <c r="AQ583" s="50"/>
      <c r="AR583" s="17"/>
    </row>
    <row r="584" spans="1:44" s="33" customFormat="1" ht="10.7"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50"/>
      <c r="AF584" s="50"/>
      <c r="AG584" s="50"/>
      <c r="AH584" s="50"/>
      <c r="AI584" s="50"/>
      <c r="AJ584" s="17"/>
      <c r="AK584" s="50"/>
      <c r="AL584" s="50"/>
      <c r="AM584" s="50"/>
      <c r="AN584" s="17"/>
      <c r="AO584" s="50"/>
      <c r="AP584" s="50"/>
      <c r="AQ584" s="50"/>
      <c r="AR584" s="17"/>
    </row>
    <row r="585" spans="1:44" s="33" customFormat="1" ht="10.7"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50"/>
      <c r="AF585" s="50"/>
      <c r="AG585" s="50"/>
      <c r="AH585" s="50"/>
      <c r="AI585" s="50"/>
      <c r="AJ585" s="17"/>
      <c r="AK585" s="50"/>
      <c r="AL585" s="50"/>
      <c r="AM585" s="50"/>
      <c r="AN585" s="17"/>
      <c r="AO585" s="50"/>
      <c r="AP585" s="50"/>
      <c r="AQ585" s="50"/>
      <c r="AR585" s="17"/>
    </row>
    <row r="586" spans="1:44" s="33" customFormat="1" ht="10.7"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50"/>
      <c r="AF586" s="50"/>
      <c r="AG586" s="50"/>
      <c r="AH586" s="50"/>
      <c r="AI586" s="50"/>
      <c r="AJ586" s="17"/>
      <c r="AK586" s="50"/>
      <c r="AL586" s="50"/>
      <c r="AM586" s="50"/>
      <c r="AN586" s="17"/>
      <c r="AO586" s="50"/>
      <c r="AP586" s="50"/>
      <c r="AQ586" s="50"/>
      <c r="AR586" s="17"/>
    </row>
    <row r="587" spans="1:44" s="33" customFormat="1" ht="10.7"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50"/>
      <c r="AF587" s="50"/>
      <c r="AG587" s="50"/>
      <c r="AH587" s="50"/>
      <c r="AI587" s="50"/>
      <c r="AJ587" s="17"/>
      <c r="AK587" s="50"/>
      <c r="AL587" s="50"/>
      <c r="AM587" s="50"/>
      <c r="AN587" s="17"/>
      <c r="AO587" s="50"/>
      <c r="AP587" s="50"/>
      <c r="AQ587" s="50"/>
      <c r="AR587" s="17"/>
    </row>
    <row r="588" spans="1:44" s="33" customFormat="1" ht="10.7"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50"/>
      <c r="AF588" s="50"/>
      <c r="AG588" s="50"/>
      <c r="AH588" s="50"/>
      <c r="AI588" s="50"/>
      <c r="AJ588" s="17"/>
      <c r="AK588" s="50"/>
      <c r="AL588" s="50"/>
      <c r="AM588" s="50"/>
      <c r="AN588" s="17"/>
      <c r="AO588" s="50"/>
      <c r="AP588" s="50"/>
      <c r="AQ588" s="50"/>
      <c r="AR588" s="17"/>
    </row>
    <row r="589" spans="1:44" s="33" customFormat="1" ht="10.7"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50"/>
      <c r="AF589" s="50"/>
      <c r="AG589" s="50"/>
      <c r="AH589" s="50"/>
      <c r="AI589" s="50"/>
      <c r="AJ589" s="17"/>
      <c r="AK589" s="50"/>
      <c r="AL589" s="50"/>
      <c r="AM589" s="50"/>
      <c r="AN589" s="17"/>
      <c r="AO589" s="50"/>
      <c r="AP589" s="50"/>
      <c r="AQ589" s="50"/>
      <c r="AR589" s="17"/>
    </row>
    <row r="590" spans="1:44" s="33" customFormat="1" ht="10.7"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50"/>
      <c r="AF590" s="50"/>
      <c r="AG590" s="50"/>
      <c r="AH590" s="50"/>
      <c r="AI590" s="50"/>
      <c r="AJ590" s="17"/>
      <c r="AK590" s="50"/>
      <c r="AL590" s="50"/>
      <c r="AM590" s="50"/>
      <c r="AN590" s="17"/>
      <c r="AO590" s="50"/>
      <c r="AP590" s="50"/>
      <c r="AQ590" s="50"/>
      <c r="AR590" s="17"/>
    </row>
    <row r="591" spans="1:44" s="33" customFormat="1" ht="10.7"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50"/>
      <c r="AF591" s="50"/>
      <c r="AG591" s="50"/>
      <c r="AH591" s="50"/>
      <c r="AI591" s="50"/>
      <c r="AJ591" s="17"/>
      <c r="AK591" s="50"/>
      <c r="AL591" s="50"/>
      <c r="AM591" s="50"/>
      <c r="AN591" s="17"/>
      <c r="AO591" s="50"/>
      <c r="AP591" s="50"/>
      <c r="AQ591" s="50"/>
      <c r="AR591" s="17"/>
    </row>
    <row r="592" spans="1:44" s="33" customFormat="1" ht="10.7"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50"/>
      <c r="AF592" s="50"/>
      <c r="AG592" s="50"/>
      <c r="AH592" s="50"/>
      <c r="AI592" s="50"/>
      <c r="AJ592" s="17"/>
      <c r="AK592" s="50"/>
      <c r="AL592" s="50"/>
      <c r="AM592" s="50"/>
      <c r="AN592" s="17"/>
      <c r="AO592" s="50"/>
      <c r="AP592" s="50"/>
      <c r="AQ592" s="50"/>
      <c r="AR592" s="17"/>
    </row>
    <row r="593" spans="1:44" s="33" customFormat="1" ht="10.7"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50"/>
      <c r="AF593" s="50"/>
      <c r="AG593" s="50"/>
      <c r="AH593" s="50"/>
      <c r="AI593" s="50"/>
      <c r="AJ593" s="17"/>
      <c r="AK593" s="50"/>
      <c r="AL593" s="50"/>
      <c r="AM593" s="50"/>
      <c r="AN593" s="17"/>
      <c r="AO593" s="50"/>
      <c r="AP593" s="50"/>
      <c r="AQ593" s="50"/>
      <c r="AR593" s="17"/>
    </row>
    <row r="594" spans="1:44" s="33" customFormat="1" ht="10.7"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50"/>
      <c r="AF594" s="50"/>
      <c r="AG594" s="50"/>
      <c r="AH594" s="50"/>
      <c r="AI594" s="50"/>
      <c r="AJ594" s="17"/>
      <c r="AK594" s="50"/>
      <c r="AL594" s="50"/>
      <c r="AM594" s="50"/>
      <c r="AN594" s="17"/>
      <c r="AO594" s="50"/>
      <c r="AP594" s="50"/>
      <c r="AQ594" s="50"/>
      <c r="AR594" s="17"/>
    </row>
    <row r="595" spans="1:44" s="33" customFormat="1" ht="10.7"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50"/>
      <c r="AF595" s="50"/>
      <c r="AG595" s="50"/>
      <c r="AH595" s="50"/>
      <c r="AI595" s="50"/>
      <c r="AJ595" s="17"/>
      <c r="AK595" s="50"/>
      <c r="AL595" s="50"/>
      <c r="AM595" s="50"/>
      <c r="AN595" s="17"/>
      <c r="AO595" s="50"/>
      <c r="AP595" s="50"/>
      <c r="AQ595" s="50"/>
      <c r="AR595" s="17"/>
    </row>
    <row r="596" spans="1:44" s="33" customFormat="1" ht="10.7"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50"/>
      <c r="AF596" s="50"/>
      <c r="AG596" s="50"/>
      <c r="AH596" s="50"/>
      <c r="AI596" s="50"/>
      <c r="AJ596" s="17"/>
      <c r="AK596" s="50"/>
      <c r="AL596" s="50"/>
      <c r="AM596" s="50"/>
      <c r="AN596" s="17"/>
      <c r="AO596" s="50"/>
      <c r="AP596" s="50"/>
      <c r="AQ596" s="50"/>
      <c r="AR596" s="17"/>
    </row>
    <row r="597" spans="1:44" s="33" customFormat="1" ht="10.7"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50"/>
      <c r="AF597" s="50"/>
      <c r="AG597" s="50"/>
      <c r="AH597" s="50"/>
      <c r="AI597" s="50"/>
      <c r="AJ597" s="17"/>
      <c r="AK597" s="50"/>
      <c r="AL597" s="50"/>
      <c r="AM597" s="50"/>
      <c r="AN597" s="17"/>
      <c r="AO597" s="50"/>
      <c r="AP597" s="50"/>
      <c r="AQ597" s="50"/>
      <c r="AR597" s="17"/>
    </row>
    <row r="598" spans="1:44" s="33" customFormat="1" ht="10.7"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50"/>
      <c r="AF598" s="50"/>
      <c r="AG598" s="50"/>
      <c r="AH598" s="50"/>
      <c r="AI598" s="50"/>
      <c r="AJ598" s="17"/>
      <c r="AK598" s="50"/>
      <c r="AL598" s="50"/>
      <c r="AM598" s="50"/>
      <c r="AN598" s="17"/>
      <c r="AO598" s="50"/>
      <c r="AP598" s="50"/>
      <c r="AQ598" s="50"/>
      <c r="AR598" s="17"/>
    </row>
    <row r="599" spans="1:44" s="33" customFormat="1" ht="10.7"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50"/>
      <c r="AF599" s="50"/>
      <c r="AG599" s="50"/>
      <c r="AH599" s="50"/>
      <c r="AI599" s="50"/>
      <c r="AJ599" s="17"/>
      <c r="AK599" s="50"/>
      <c r="AL599" s="50"/>
      <c r="AM599" s="50"/>
      <c r="AN599" s="17"/>
      <c r="AO599" s="50"/>
      <c r="AP599" s="50"/>
      <c r="AQ599" s="50"/>
      <c r="AR599" s="17"/>
    </row>
    <row r="600" spans="1:44" s="33" customFormat="1" ht="10.7"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50"/>
      <c r="AF600" s="50"/>
      <c r="AG600" s="50"/>
      <c r="AH600" s="50"/>
      <c r="AI600" s="50"/>
      <c r="AJ600" s="17"/>
      <c r="AK600" s="50"/>
      <c r="AL600" s="50"/>
      <c r="AM600" s="50"/>
      <c r="AN600" s="17"/>
      <c r="AO600" s="50"/>
      <c r="AP600" s="50"/>
      <c r="AQ600" s="50"/>
      <c r="AR600" s="17"/>
    </row>
    <row r="601" spans="1:44" s="33" customFormat="1" ht="10.7"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50"/>
      <c r="AF601" s="50"/>
      <c r="AG601" s="50"/>
      <c r="AH601" s="50"/>
      <c r="AI601" s="50"/>
      <c r="AJ601" s="17"/>
      <c r="AK601" s="50"/>
      <c r="AL601" s="50"/>
      <c r="AM601" s="50"/>
      <c r="AN601" s="17"/>
      <c r="AO601" s="50"/>
      <c r="AP601" s="50"/>
      <c r="AQ601" s="50"/>
      <c r="AR601" s="17"/>
    </row>
    <row r="602" spans="1:44" s="33" customFormat="1" ht="10.7"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50"/>
      <c r="AF602" s="50"/>
      <c r="AG602" s="50"/>
      <c r="AH602" s="50"/>
      <c r="AI602" s="50"/>
      <c r="AJ602" s="17"/>
      <c r="AK602" s="50"/>
      <c r="AL602" s="50"/>
      <c r="AM602" s="50"/>
      <c r="AN602" s="17"/>
      <c r="AO602" s="50"/>
      <c r="AP602" s="50"/>
      <c r="AQ602" s="50"/>
      <c r="AR602" s="17"/>
    </row>
    <row r="603" spans="1:44" s="33" customFormat="1" ht="10.7"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50"/>
      <c r="AF603" s="50"/>
      <c r="AG603" s="50"/>
      <c r="AH603" s="50"/>
      <c r="AI603" s="50"/>
      <c r="AJ603" s="17"/>
      <c r="AK603" s="50"/>
      <c r="AL603" s="50"/>
      <c r="AM603" s="50"/>
      <c r="AN603" s="17"/>
      <c r="AO603" s="50"/>
      <c r="AP603" s="50"/>
      <c r="AQ603" s="50"/>
      <c r="AR603" s="17"/>
    </row>
    <row r="604" spans="1:44" s="33" customFormat="1" ht="10.7"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50"/>
      <c r="AF604" s="50"/>
      <c r="AG604" s="50"/>
      <c r="AH604" s="50"/>
      <c r="AI604" s="50"/>
      <c r="AJ604" s="17"/>
      <c r="AK604" s="50"/>
      <c r="AL604" s="50"/>
      <c r="AM604" s="50"/>
      <c r="AN604" s="17"/>
      <c r="AO604" s="50"/>
      <c r="AP604" s="50"/>
      <c r="AQ604" s="50"/>
      <c r="AR604" s="17"/>
    </row>
    <row r="605" spans="1:44" s="33" customFormat="1" ht="10.7"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50"/>
      <c r="AF605" s="50"/>
      <c r="AG605" s="50"/>
      <c r="AH605" s="50"/>
      <c r="AI605" s="50"/>
      <c r="AJ605" s="17"/>
      <c r="AK605" s="50"/>
      <c r="AL605" s="50"/>
      <c r="AM605" s="50"/>
      <c r="AN605" s="17"/>
      <c r="AO605" s="50"/>
      <c r="AP605" s="50"/>
      <c r="AQ605" s="50"/>
      <c r="AR605" s="17"/>
    </row>
    <row r="606" spans="1:44" s="33" customFormat="1" ht="10.7"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50"/>
      <c r="AF606" s="50"/>
      <c r="AG606" s="50"/>
      <c r="AH606" s="50"/>
      <c r="AI606" s="50"/>
      <c r="AJ606" s="17"/>
      <c r="AK606" s="50"/>
      <c r="AL606" s="50"/>
      <c r="AM606" s="50"/>
      <c r="AN606" s="17"/>
      <c r="AO606" s="50"/>
      <c r="AP606" s="50"/>
      <c r="AQ606" s="50"/>
      <c r="AR606" s="17"/>
    </row>
    <row r="607" spans="1:44" s="33" customFormat="1" ht="10.7"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50"/>
      <c r="AF607" s="50"/>
      <c r="AG607" s="50"/>
      <c r="AH607" s="50"/>
      <c r="AI607" s="50"/>
      <c r="AJ607" s="17"/>
      <c r="AK607" s="50"/>
      <c r="AL607" s="50"/>
      <c r="AM607" s="50"/>
      <c r="AN607" s="17"/>
      <c r="AO607" s="50"/>
      <c r="AP607" s="50"/>
      <c r="AQ607" s="50"/>
      <c r="AR607" s="17"/>
    </row>
    <row r="608" spans="1:44" s="33" customFormat="1" ht="10.7"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50"/>
      <c r="AF608" s="50"/>
      <c r="AG608" s="50"/>
      <c r="AH608" s="50"/>
      <c r="AI608" s="50"/>
      <c r="AJ608" s="17"/>
      <c r="AK608" s="50"/>
      <c r="AL608" s="50"/>
      <c r="AM608" s="50"/>
      <c r="AN608" s="17"/>
      <c r="AO608" s="50"/>
      <c r="AP608" s="50"/>
      <c r="AQ608" s="50"/>
      <c r="AR608" s="17"/>
    </row>
    <row r="609" spans="1:44" s="33" customFormat="1" ht="10.7"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50"/>
      <c r="AF609" s="50"/>
      <c r="AG609" s="50"/>
      <c r="AH609" s="50"/>
      <c r="AI609" s="50"/>
      <c r="AJ609" s="17"/>
      <c r="AK609" s="50"/>
      <c r="AL609" s="50"/>
      <c r="AM609" s="50"/>
      <c r="AN609" s="17"/>
      <c r="AO609" s="50"/>
      <c r="AP609" s="50"/>
      <c r="AQ609" s="50"/>
      <c r="AR609" s="17"/>
    </row>
    <row r="610" spans="1:44" s="33" customFormat="1" ht="10.7"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50"/>
      <c r="AF610" s="50"/>
      <c r="AG610" s="50"/>
      <c r="AH610" s="50"/>
      <c r="AI610" s="50"/>
      <c r="AJ610" s="17"/>
      <c r="AK610" s="50"/>
      <c r="AL610" s="50"/>
      <c r="AM610" s="50"/>
      <c r="AN610" s="17"/>
      <c r="AO610" s="50"/>
      <c r="AP610" s="50"/>
      <c r="AQ610" s="50"/>
      <c r="AR610" s="17"/>
    </row>
    <row r="611" spans="1:44" s="33" customFormat="1" ht="10.7"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50"/>
      <c r="AF611" s="50"/>
      <c r="AG611" s="50"/>
      <c r="AH611" s="50"/>
      <c r="AI611" s="50"/>
      <c r="AJ611" s="17"/>
      <c r="AK611" s="50"/>
      <c r="AL611" s="50"/>
      <c r="AM611" s="50"/>
      <c r="AN611" s="17"/>
      <c r="AO611" s="50"/>
      <c r="AP611" s="50"/>
      <c r="AQ611" s="50"/>
      <c r="AR611" s="17"/>
    </row>
    <row r="612" spans="1:44" s="33" customFormat="1" ht="10.7"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50"/>
      <c r="AF612" s="50"/>
      <c r="AG612" s="50"/>
      <c r="AH612" s="50"/>
      <c r="AI612" s="50"/>
      <c r="AJ612" s="17"/>
      <c r="AK612" s="50"/>
      <c r="AL612" s="50"/>
      <c r="AM612" s="50"/>
      <c r="AN612" s="17"/>
      <c r="AO612" s="50"/>
      <c r="AP612" s="50"/>
      <c r="AQ612" s="50"/>
      <c r="AR612" s="17"/>
    </row>
    <row r="613" spans="1:44" s="33" customFormat="1" ht="10.7"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50"/>
      <c r="AF613" s="50"/>
      <c r="AG613" s="50"/>
      <c r="AH613" s="50"/>
      <c r="AI613" s="50"/>
      <c r="AJ613" s="17"/>
      <c r="AK613" s="50"/>
      <c r="AL613" s="50"/>
      <c r="AM613" s="50"/>
      <c r="AN613" s="17"/>
      <c r="AO613" s="50"/>
      <c r="AP613" s="50"/>
      <c r="AQ613" s="50"/>
      <c r="AR613" s="17"/>
    </row>
    <row r="614" spans="1:44" s="33" customFormat="1" ht="10.7"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50"/>
      <c r="AF614" s="50"/>
      <c r="AG614" s="50"/>
      <c r="AH614" s="50"/>
      <c r="AI614" s="50"/>
      <c r="AJ614" s="17"/>
      <c r="AK614" s="50"/>
      <c r="AL614" s="50"/>
      <c r="AM614" s="50"/>
      <c r="AN614" s="17"/>
      <c r="AO614" s="50"/>
      <c r="AP614" s="50"/>
      <c r="AQ614" s="50"/>
      <c r="AR614" s="17"/>
    </row>
    <row r="615" spans="1:44" s="33" customFormat="1" ht="10.7"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50"/>
      <c r="AF615" s="50"/>
      <c r="AG615" s="50"/>
      <c r="AH615" s="50"/>
      <c r="AI615" s="50"/>
      <c r="AJ615" s="17"/>
      <c r="AK615" s="50"/>
      <c r="AL615" s="50"/>
      <c r="AM615" s="50"/>
      <c r="AN615" s="17"/>
      <c r="AO615" s="50"/>
      <c r="AP615" s="50"/>
      <c r="AQ615" s="50"/>
      <c r="AR615" s="17"/>
    </row>
    <row r="616" spans="1:44" s="33" customFormat="1" ht="10.7"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50"/>
      <c r="AF616" s="50"/>
      <c r="AG616" s="50"/>
      <c r="AH616" s="50"/>
      <c r="AI616" s="50"/>
      <c r="AJ616" s="17"/>
      <c r="AK616" s="50"/>
      <c r="AL616" s="50"/>
      <c r="AM616" s="50"/>
      <c r="AN616" s="17"/>
      <c r="AO616" s="50"/>
      <c r="AP616" s="50"/>
      <c r="AQ616" s="50"/>
      <c r="AR616" s="17"/>
    </row>
    <row r="617" spans="1:44" s="33" customFormat="1" ht="10.7"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50"/>
      <c r="AF617" s="50"/>
      <c r="AG617" s="50"/>
      <c r="AH617" s="50"/>
      <c r="AI617" s="50"/>
      <c r="AJ617" s="17"/>
      <c r="AK617" s="50"/>
      <c r="AL617" s="50"/>
      <c r="AM617" s="50"/>
      <c r="AN617" s="17"/>
      <c r="AO617" s="50"/>
      <c r="AP617" s="50"/>
      <c r="AQ617" s="50"/>
      <c r="AR617" s="17"/>
    </row>
    <row r="618" spans="1:44" s="33" customFormat="1" ht="10.7"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50"/>
      <c r="AF618" s="50"/>
      <c r="AG618" s="50"/>
      <c r="AH618" s="50"/>
      <c r="AI618" s="50"/>
      <c r="AJ618" s="17"/>
      <c r="AK618" s="50"/>
      <c r="AL618" s="50"/>
      <c r="AM618" s="50"/>
      <c r="AN618" s="17"/>
      <c r="AO618" s="50"/>
      <c r="AP618" s="50"/>
      <c r="AQ618" s="50"/>
      <c r="AR618" s="17"/>
    </row>
    <row r="619" spans="1:44" s="33" customFormat="1" ht="10.7"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50"/>
      <c r="AF619" s="50"/>
      <c r="AG619" s="50"/>
      <c r="AH619" s="50"/>
      <c r="AI619" s="50"/>
      <c r="AJ619" s="17"/>
      <c r="AK619" s="50"/>
      <c r="AL619" s="50"/>
      <c r="AM619" s="50"/>
      <c r="AN619" s="17"/>
      <c r="AO619" s="50"/>
      <c r="AP619" s="50"/>
      <c r="AQ619" s="50"/>
      <c r="AR619" s="17"/>
    </row>
    <row r="620" spans="1:44" s="33" customFormat="1" ht="10.7"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50"/>
      <c r="AF620" s="50"/>
      <c r="AG620" s="50"/>
      <c r="AH620" s="50"/>
      <c r="AI620" s="50"/>
      <c r="AJ620" s="17"/>
      <c r="AK620" s="50"/>
      <c r="AL620" s="50"/>
      <c r="AM620" s="50"/>
      <c r="AN620" s="17"/>
      <c r="AO620" s="50"/>
      <c r="AP620" s="50"/>
      <c r="AQ620" s="50"/>
      <c r="AR620" s="17"/>
    </row>
    <row r="621" spans="1:44" s="33" customFormat="1" ht="10.7"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50"/>
      <c r="AF621" s="50"/>
      <c r="AG621" s="50"/>
      <c r="AH621" s="50"/>
      <c r="AI621" s="50"/>
      <c r="AJ621" s="17"/>
      <c r="AK621" s="50"/>
      <c r="AL621" s="50"/>
      <c r="AM621" s="50"/>
      <c r="AN621" s="17"/>
      <c r="AO621" s="50"/>
      <c r="AP621" s="50"/>
      <c r="AQ621" s="50"/>
      <c r="AR621" s="17"/>
    </row>
    <row r="622" spans="1:44" s="33" customFormat="1" ht="10.7"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50"/>
      <c r="AF622" s="50"/>
      <c r="AG622" s="50"/>
      <c r="AH622" s="50"/>
      <c r="AI622" s="50"/>
      <c r="AJ622" s="17"/>
      <c r="AK622" s="50"/>
      <c r="AL622" s="50"/>
      <c r="AM622" s="50"/>
      <c r="AN622" s="17"/>
      <c r="AO622" s="50"/>
      <c r="AP622" s="50"/>
      <c r="AQ622" s="50"/>
      <c r="AR622" s="17"/>
    </row>
    <row r="623" spans="1:44" s="33" customFormat="1" ht="10.7"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50"/>
      <c r="AF623" s="50"/>
      <c r="AG623" s="50"/>
      <c r="AH623" s="50"/>
      <c r="AI623" s="50"/>
      <c r="AJ623" s="17"/>
      <c r="AK623" s="50"/>
      <c r="AL623" s="50"/>
      <c r="AM623" s="50"/>
      <c r="AN623" s="17"/>
      <c r="AO623" s="50"/>
      <c r="AP623" s="50"/>
      <c r="AQ623" s="50"/>
      <c r="AR623" s="17"/>
    </row>
    <row r="624" spans="1:44" s="33" customFormat="1" ht="10.7"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50"/>
      <c r="AF624" s="50"/>
      <c r="AG624" s="50"/>
      <c r="AH624" s="50"/>
      <c r="AI624" s="50"/>
      <c r="AJ624" s="17"/>
      <c r="AK624" s="50"/>
      <c r="AL624" s="50"/>
      <c r="AM624" s="50"/>
      <c r="AN624" s="17"/>
      <c r="AO624" s="50"/>
      <c r="AP624" s="50"/>
      <c r="AQ624" s="50"/>
      <c r="AR624" s="17"/>
    </row>
    <row r="625" spans="1:44" s="33" customFormat="1" ht="10.7"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50"/>
      <c r="AF625" s="50"/>
      <c r="AG625" s="50"/>
      <c r="AH625" s="50"/>
      <c r="AI625" s="50"/>
      <c r="AJ625" s="17"/>
      <c r="AK625" s="50"/>
      <c r="AL625" s="50"/>
      <c r="AM625" s="50"/>
      <c r="AN625" s="17"/>
      <c r="AO625" s="50"/>
      <c r="AP625" s="50"/>
      <c r="AQ625" s="50"/>
      <c r="AR625" s="17"/>
    </row>
    <row r="626" spans="1:44" s="33" customFormat="1" ht="10.7"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50"/>
      <c r="AF626" s="50"/>
      <c r="AG626" s="50"/>
      <c r="AH626" s="50"/>
      <c r="AI626" s="50"/>
      <c r="AJ626" s="17"/>
      <c r="AK626" s="50"/>
      <c r="AL626" s="50"/>
      <c r="AM626" s="50"/>
      <c r="AN626" s="17"/>
      <c r="AO626" s="50"/>
      <c r="AP626" s="50"/>
      <c r="AQ626" s="50"/>
      <c r="AR626" s="17"/>
    </row>
    <row r="627" spans="1:44" s="33" customFormat="1" ht="10.7"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50"/>
      <c r="AF627" s="50"/>
      <c r="AG627" s="50"/>
      <c r="AH627" s="50"/>
      <c r="AI627" s="50"/>
      <c r="AJ627" s="17"/>
      <c r="AK627" s="50"/>
      <c r="AL627" s="50"/>
      <c r="AM627" s="50"/>
      <c r="AN627" s="17"/>
      <c r="AO627" s="50"/>
      <c r="AP627" s="50"/>
      <c r="AQ627" s="50"/>
      <c r="AR627" s="17"/>
    </row>
    <row r="628" spans="1:44" s="33" customFormat="1" ht="10.7"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50"/>
      <c r="AF628" s="50"/>
      <c r="AG628" s="50"/>
      <c r="AH628" s="50"/>
      <c r="AI628" s="50"/>
      <c r="AJ628" s="17"/>
      <c r="AK628" s="50"/>
      <c r="AL628" s="50"/>
      <c r="AM628" s="50"/>
      <c r="AN628" s="17"/>
      <c r="AO628" s="50"/>
      <c r="AP628" s="50"/>
      <c r="AQ628" s="50"/>
      <c r="AR628" s="17"/>
    </row>
    <row r="629" spans="1:44" s="33" customFormat="1" ht="10.7"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50"/>
      <c r="AF629" s="50"/>
      <c r="AG629" s="50"/>
      <c r="AH629" s="50"/>
      <c r="AI629" s="50"/>
      <c r="AJ629" s="17"/>
      <c r="AK629" s="50"/>
      <c r="AL629" s="50"/>
      <c r="AM629" s="50"/>
      <c r="AN629" s="17"/>
      <c r="AO629" s="50"/>
      <c r="AP629" s="50"/>
      <c r="AQ629" s="50"/>
      <c r="AR629" s="17"/>
    </row>
    <row r="630" spans="1:44" s="33" customFormat="1" ht="10.7"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50"/>
      <c r="AF630" s="50"/>
      <c r="AG630" s="50"/>
      <c r="AH630" s="50"/>
      <c r="AI630" s="50"/>
      <c r="AJ630" s="17"/>
      <c r="AK630" s="50"/>
      <c r="AL630" s="50"/>
      <c r="AM630" s="50"/>
      <c r="AN630" s="17"/>
      <c r="AO630" s="50"/>
      <c r="AP630" s="50"/>
      <c r="AQ630" s="50"/>
      <c r="AR630" s="17"/>
    </row>
    <row r="631" spans="1:44" s="33" customFormat="1" ht="10.7"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50"/>
      <c r="AF631" s="50"/>
      <c r="AG631" s="50"/>
      <c r="AH631" s="50"/>
      <c r="AI631" s="50"/>
      <c r="AJ631" s="17"/>
      <c r="AK631" s="50"/>
      <c r="AL631" s="50"/>
      <c r="AM631" s="50"/>
      <c r="AN631" s="17"/>
      <c r="AO631" s="50"/>
      <c r="AP631" s="50"/>
      <c r="AQ631" s="50"/>
      <c r="AR631" s="17"/>
    </row>
    <row r="632" spans="1:44" s="33" customFormat="1" ht="10.7"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50"/>
      <c r="AF632" s="50"/>
      <c r="AG632" s="50"/>
      <c r="AH632" s="50"/>
      <c r="AI632" s="50"/>
      <c r="AJ632" s="17"/>
      <c r="AK632" s="50"/>
      <c r="AL632" s="50"/>
      <c r="AM632" s="50"/>
      <c r="AN632" s="17"/>
      <c r="AO632" s="50"/>
      <c r="AP632" s="50"/>
      <c r="AQ632" s="50"/>
      <c r="AR632" s="17"/>
    </row>
    <row r="633" spans="1:44" s="33" customFormat="1" ht="10.7"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50"/>
      <c r="AF633" s="50"/>
      <c r="AG633" s="50"/>
      <c r="AH633" s="50"/>
      <c r="AI633" s="50"/>
      <c r="AJ633" s="17"/>
      <c r="AK633" s="50"/>
      <c r="AL633" s="50"/>
      <c r="AM633" s="50"/>
      <c r="AN633" s="17"/>
      <c r="AO633" s="50"/>
      <c r="AP633" s="50"/>
      <c r="AQ633" s="50"/>
      <c r="AR633" s="17"/>
    </row>
    <row r="634" spans="1:44" s="33" customFormat="1" ht="10.7"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50"/>
      <c r="AF634" s="50"/>
      <c r="AG634" s="50"/>
      <c r="AH634" s="50"/>
      <c r="AI634" s="50"/>
      <c r="AJ634" s="17"/>
      <c r="AK634" s="50"/>
      <c r="AL634" s="50"/>
      <c r="AM634" s="50"/>
      <c r="AN634" s="17"/>
      <c r="AO634" s="50"/>
      <c r="AP634" s="50"/>
      <c r="AQ634" s="50"/>
      <c r="AR634" s="17"/>
    </row>
    <row r="635" spans="1:44" s="33" customFormat="1" ht="10.7"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50"/>
      <c r="AF635" s="50"/>
      <c r="AG635" s="50"/>
      <c r="AH635" s="50"/>
      <c r="AI635" s="50"/>
      <c r="AJ635" s="17"/>
      <c r="AK635" s="50"/>
      <c r="AL635" s="50"/>
      <c r="AM635" s="50"/>
      <c r="AN635" s="17"/>
      <c r="AO635" s="50"/>
      <c r="AP635" s="50"/>
      <c r="AQ635" s="50"/>
      <c r="AR635" s="17"/>
    </row>
    <row r="636" spans="1:44" s="33" customFormat="1" ht="10.7"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50"/>
      <c r="AF636" s="50"/>
      <c r="AG636" s="50"/>
      <c r="AH636" s="50"/>
      <c r="AI636" s="50"/>
      <c r="AJ636" s="17"/>
      <c r="AK636" s="50"/>
      <c r="AL636" s="50"/>
      <c r="AM636" s="50"/>
      <c r="AN636" s="17"/>
      <c r="AO636" s="50"/>
      <c r="AP636" s="50"/>
      <c r="AQ636" s="50"/>
      <c r="AR636" s="17"/>
    </row>
    <row r="637" spans="1:44" s="33" customFormat="1" ht="10.7"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50"/>
      <c r="AF637" s="50"/>
      <c r="AG637" s="50"/>
      <c r="AH637" s="50"/>
      <c r="AI637" s="50"/>
      <c r="AJ637" s="17"/>
      <c r="AK637" s="50"/>
      <c r="AL637" s="50"/>
      <c r="AM637" s="50"/>
      <c r="AN637" s="17"/>
      <c r="AO637" s="50"/>
      <c r="AP637" s="50"/>
      <c r="AQ637" s="50"/>
      <c r="AR637" s="17"/>
    </row>
    <row r="638" spans="1:44" s="33" customFormat="1" ht="10.7"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50"/>
      <c r="AF638" s="50"/>
      <c r="AG638" s="50"/>
      <c r="AH638" s="50"/>
      <c r="AI638" s="50"/>
      <c r="AJ638" s="17"/>
      <c r="AK638" s="50"/>
      <c r="AL638" s="50"/>
      <c r="AM638" s="50"/>
      <c r="AN638" s="17"/>
      <c r="AO638" s="50"/>
      <c r="AP638" s="50"/>
      <c r="AQ638" s="50"/>
      <c r="AR638" s="17"/>
    </row>
    <row r="639" spans="1:44" s="33" customFormat="1" ht="10.7"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50"/>
      <c r="AF639" s="50"/>
      <c r="AG639" s="50"/>
      <c r="AH639" s="50"/>
      <c r="AI639" s="50"/>
      <c r="AJ639" s="17"/>
      <c r="AK639" s="50"/>
      <c r="AL639" s="50"/>
      <c r="AM639" s="50"/>
      <c r="AN639" s="17"/>
      <c r="AO639" s="50"/>
      <c r="AP639" s="50"/>
      <c r="AQ639" s="50"/>
      <c r="AR639" s="17"/>
    </row>
    <row r="640" spans="1:44" s="33" customFormat="1" ht="10.7"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50"/>
      <c r="AF640" s="50"/>
      <c r="AG640" s="50"/>
      <c r="AH640" s="50"/>
      <c r="AI640" s="50"/>
      <c r="AJ640" s="17"/>
      <c r="AK640" s="50"/>
      <c r="AL640" s="50"/>
      <c r="AM640" s="50"/>
      <c r="AN640" s="17"/>
      <c r="AO640" s="50"/>
      <c r="AP640" s="50"/>
      <c r="AQ640" s="50"/>
      <c r="AR640" s="17"/>
    </row>
    <row r="641" spans="1:44" s="33" customFormat="1" ht="10.7"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50"/>
      <c r="AF641" s="50"/>
      <c r="AG641" s="50"/>
      <c r="AH641" s="50"/>
      <c r="AI641" s="50"/>
      <c r="AJ641" s="17"/>
      <c r="AK641" s="50"/>
      <c r="AL641" s="50"/>
      <c r="AM641" s="50"/>
      <c r="AN641" s="17"/>
      <c r="AO641" s="50"/>
      <c r="AP641" s="50"/>
      <c r="AQ641" s="50"/>
      <c r="AR641" s="17"/>
    </row>
    <row r="642" spans="1:44" s="33" customFormat="1" ht="10.7"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50"/>
      <c r="AF642" s="50"/>
      <c r="AG642" s="50"/>
      <c r="AH642" s="50"/>
      <c r="AI642" s="50"/>
      <c r="AJ642" s="17"/>
      <c r="AK642" s="50"/>
      <c r="AL642" s="50"/>
      <c r="AM642" s="50"/>
      <c r="AN642" s="17"/>
      <c r="AO642" s="50"/>
      <c r="AP642" s="50"/>
      <c r="AQ642" s="50"/>
      <c r="AR642" s="17"/>
    </row>
    <row r="643" spans="1:44" s="33" customFormat="1" ht="10.7"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50"/>
      <c r="AF643" s="50"/>
      <c r="AG643" s="50"/>
      <c r="AH643" s="50"/>
      <c r="AI643" s="50"/>
      <c r="AJ643" s="17"/>
      <c r="AK643" s="50"/>
      <c r="AL643" s="50"/>
      <c r="AM643" s="50"/>
      <c r="AN643" s="17"/>
      <c r="AO643" s="50"/>
      <c r="AP643" s="50"/>
      <c r="AQ643" s="50"/>
      <c r="AR643" s="17"/>
    </row>
    <row r="644" spans="1:44" s="33" customFormat="1" ht="10.7"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50"/>
      <c r="AF644" s="50"/>
      <c r="AG644" s="50"/>
      <c r="AH644" s="50"/>
      <c r="AI644" s="50"/>
      <c r="AJ644" s="17"/>
      <c r="AK644" s="50"/>
      <c r="AL644" s="50"/>
      <c r="AM644" s="50"/>
      <c r="AN644" s="17"/>
      <c r="AO644" s="50"/>
      <c r="AP644" s="50"/>
      <c r="AQ644" s="50"/>
      <c r="AR644" s="17"/>
    </row>
    <row r="645" spans="1:44" s="33" customFormat="1" ht="10.7"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50"/>
      <c r="AF645" s="50"/>
      <c r="AG645" s="50"/>
      <c r="AH645" s="50"/>
      <c r="AI645" s="50"/>
      <c r="AJ645" s="17"/>
      <c r="AK645" s="50"/>
      <c r="AL645" s="50"/>
      <c r="AM645" s="50"/>
      <c r="AN645" s="17"/>
      <c r="AO645" s="50"/>
      <c r="AP645" s="50"/>
      <c r="AQ645" s="50"/>
      <c r="AR645" s="17"/>
    </row>
    <row r="646" spans="1:44" s="33" customFormat="1" ht="10.7"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50"/>
      <c r="AF646" s="50"/>
      <c r="AG646" s="50"/>
      <c r="AH646" s="50"/>
      <c r="AI646" s="50"/>
      <c r="AJ646" s="17"/>
      <c r="AK646" s="50"/>
      <c r="AL646" s="50"/>
      <c r="AM646" s="50"/>
      <c r="AN646" s="17"/>
      <c r="AO646" s="50"/>
      <c r="AP646" s="50"/>
      <c r="AQ646" s="50"/>
      <c r="AR646" s="17"/>
    </row>
    <row r="647" spans="1:44" s="33" customFormat="1" ht="10.7"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50"/>
      <c r="AF647" s="50"/>
      <c r="AG647" s="50"/>
      <c r="AH647" s="50"/>
      <c r="AI647" s="50"/>
      <c r="AJ647" s="17"/>
      <c r="AK647" s="50"/>
      <c r="AL647" s="50"/>
      <c r="AM647" s="50"/>
      <c r="AN647" s="17"/>
      <c r="AO647" s="50"/>
      <c r="AP647" s="50"/>
      <c r="AQ647" s="50"/>
      <c r="AR647" s="17"/>
    </row>
    <row r="648" spans="1:44" s="33" customFormat="1" ht="10.7"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50"/>
      <c r="AF648" s="50"/>
      <c r="AG648" s="50"/>
      <c r="AH648" s="50"/>
      <c r="AI648" s="50"/>
      <c r="AJ648" s="17"/>
      <c r="AK648" s="50"/>
      <c r="AL648" s="50"/>
      <c r="AM648" s="50"/>
      <c r="AN648" s="17"/>
      <c r="AO648" s="50"/>
      <c r="AP648" s="50"/>
      <c r="AQ648" s="50"/>
      <c r="AR648" s="17"/>
    </row>
    <row r="649" spans="1:44" s="33" customFormat="1" ht="10.7"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50"/>
      <c r="AF649" s="50"/>
      <c r="AG649" s="50"/>
      <c r="AH649" s="50"/>
      <c r="AI649" s="50"/>
      <c r="AJ649" s="17"/>
      <c r="AK649" s="50"/>
      <c r="AL649" s="50"/>
      <c r="AM649" s="50"/>
      <c r="AN649" s="17"/>
      <c r="AO649" s="50"/>
      <c r="AP649" s="50"/>
      <c r="AQ649" s="50"/>
      <c r="AR649" s="17"/>
    </row>
    <row r="650" spans="1:44" s="33" customFormat="1" ht="10.7"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50"/>
      <c r="AF650" s="50"/>
      <c r="AG650" s="50"/>
      <c r="AH650" s="50"/>
      <c r="AI650" s="50"/>
      <c r="AJ650" s="17"/>
      <c r="AK650" s="50"/>
      <c r="AL650" s="50"/>
      <c r="AM650" s="50"/>
      <c r="AN650" s="17"/>
      <c r="AO650" s="50"/>
      <c r="AP650" s="50"/>
      <c r="AQ650" s="50"/>
      <c r="AR650" s="17"/>
    </row>
    <row r="651" spans="1:44" s="33" customFormat="1" ht="10.7"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50"/>
      <c r="AF651" s="50"/>
      <c r="AG651" s="50"/>
      <c r="AH651" s="50"/>
      <c r="AI651" s="50"/>
      <c r="AJ651" s="17"/>
      <c r="AK651" s="50"/>
      <c r="AL651" s="50"/>
      <c r="AM651" s="50"/>
      <c r="AN651" s="17"/>
      <c r="AO651" s="50"/>
      <c r="AP651" s="50"/>
      <c r="AQ651" s="50"/>
      <c r="AR651" s="17"/>
    </row>
    <row r="652" spans="1:44" s="33" customFormat="1" ht="10.7"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50"/>
      <c r="AF652" s="50"/>
      <c r="AG652" s="50"/>
      <c r="AH652" s="50"/>
      <c r="AI652" s="50"/>
      <c r="AJ652" s="17"/>
      <c r="AK652" s="50"/>
      <c r="AL652" s="50"/>
      <c r="AM652" s="50"/>
      <c r="AN652" s="17"/>
      <c r="AO652" s="50"/>
      <c r="AP652" s="50"/>
      <c r="AQ652" s="50"/>
      <c r="AR652" s="17"/>
    </row>
    <row r="653" spans="1:44" s="33" customFormat="1" ht="10.7"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50"/>
      <c r="AF653" s="50"/>
      <c r="AG653" s="50"/>
      <c r="AH653" s="50"/>
      <c r="AI653" s="50"/>
      <c r="AJ653" s="17"/>
      <c r="AK653" s="50"/>
      <c r="AL653" s="50"/>
      <c r="AM653" s="50"/>
      <c r="AN653" s="17"/>
      <c r="AO653" s="50"/>
      <c r="AP653" s="50"/>
      <c r="AQ653" s="50"/>
      <c r="AR653" s="17"/>
    </row>
    <row r="654" spans="1:44" s="33" customFormat="1" ht="10.7"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50"/>
      <c r="AF654" s="50"/>
      <c r="AG654" s="50"/>
      <c r="AH654" s="50"/>
      <c r="AI654" s="50"/>
      <c r="AJ654" s="17"/>
      <c r="AK654" s="50"/>
      <c r="AL654" s="50"/>
      <c r="AM654" s="50"/>
      <c r="AN654" s="17"/>
      <c r="AO654" s="50"/>
      <c r="AP654" s="50"/>
      <c r="AQ654" s="50"/>
      <c r="AR654" s="17"/>
    </row>
    <row r="655" spans="1:44" s="33" customFormat="1" ht="10.7"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50"/>
      <c r="AF655" s="50"/>
      <c r="AG655" s="50"/>
      <c r="AH655" s="50"/>
      <c r="AI655" s="50"/>
      <c r="AJ655" s="17"/>
      <c r="AK655" s="50"/>
      <c r="AL655" s="50"/>
      <c r="AM655" s="50"/>
      <c r="AN655" s="17"/>
      <c r="AO655" s="50"/>
      <c r="AP655" s="50"/>
      <c r="AQ655" s="50"/>
      <c r="AR655" s="17"/>
    </row>
    <row r="656" spans="1:44" s="33" customFormat="1" ht="10.7"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50"/>
      <c r="AF656" s="50"/>
      <c r="AG656" s="50"/>
      <c r="AH656" s="50"/>
      <c r="AI656" s="50"/>
      <c r="AJ656" s="17"/>
      <c r="AK656" s="50"/>
      <c r="AL656" s="50"/>
      <c r="AM656" s="50"/>
      <c r="AN656" s="17"/>
      <c r="AO656" s="50"/>
      <c r="AP656" s="50"/>
      <c r="AQ656" s="50"/>
      <c r="AR656" s="17"/>
    </row>
    <row r="657" spans="1:44" s="33" customFormat="1" ht="10.7"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50"/>
      <c r="AF657" s="50"/>
      <c r="AG657" s="50"/>
      <c r="AH657" s="50"/>
      <c r="AI657" s="50"/>
      <c r="AJ657" s="17"/>
      <c r="AK657" s="50"/>
      <c r="AL657" s="50"/>
      <c r="AM657" s="50"/>
      <c r="AN657" s="17"/>
      <c r="AO657" s="50"/>
      <c r="AP657" s="50"/>
      <c r="AQ657" s="50"/>
      <c r="AR657" s="17"/>
    </row>
    <row r="658" spans="1:44" s="33" customFormat="1" ht="10.7"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50"/>
      <c r="AF658" s="50"/>
      <c r="AG658" s="50"/>
      <c r="AH658" s="50"/>
      <c r="AI658" s="50"/>
      <c r="AJ658" s="17"/>
      <c r="AK658" s="50"/>
      <c r="AL658" s="50"/>
      <c r="AM658" s="50"/>
      <c r="AN658" s="17"/>
      <c r="AO658" s="50"/>
      <c r="AP658" s="50"/>
      <c r="AQ658" s="50"/>
      <c r="AR658" s="17"/>
    </row>
    <row r="659" spans="1:44" s="33" customFormat="1" ht="10.7"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50"/>
      <c r="AF659" s="50"/>
      <c r="AG659" s="50"/>
      <c r="AH659" s="50"/>
      <c r="AI659" s="50"/>
      <c r="AJ659" s="17"/>
      <c r="AK659" s="50"/>
      <c r="AL659" s="50"/>
      <c r="AM659" s="50"/>
      <c r="AN659" s="17"/>
      <c r="AO659" s="50"/>
      <c r="AP659" s="50"/>
      <c r="AQ659" s="50"/>
      <c r="AR659" s="17"/>
    </row>
    <row r="660" spans="1:44" s="33" customFormat="1" ht="10.7"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50"/>
      <c r="AF660" s="50"/>
      <c r="AG660" s="50"/>
      <c r="AH660" s="50"/>
      <c r="AI660" s="50"/>
      <c r="AJ660" s="17"/>
      <c r="AK660" s="50"/>
      <c r="AL660" s="50"/>
      <c r="AM660" s="50"/>
      <c r="AN660" s="17"/>
      <c r="AO660" s="50"/>
      <c r="AP660" s="50"/>
      <c r="AQ660" s="50"/>
      <c r="AR660" s="17"/>
    </row>
    <row r="661" spans="1:44" s="33" customFormat="1" ht="10.7"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50"/>
      <c r="AF661" s="50"/>
      <c r="AG661" s="50"/>
      <c r="AH661" s="50"/>
      <c r="AI661" s="50"/>
      <c r="AJ661" s="17"/>
      <c r="AK661" s="50"/>
      <c r="AL661" s="50"/>
      <c r="AM661" s="50"/>
      <c r="AN661" s="17"/>
      <c r="AO661" s="50"/>
      <c r="AP661" s="50"/>
      <c r="AQ661" s="50"/>
      <c r="AR661" s="17"/>
    </row>
    <row r="662" spans="1:44" s="33" customFormat="1" ht="10.7"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50"/>
      <c r="AF662" s="50"/>
      <c r="AG662" s="50"/>
      <c r="AH662" s="50"/>
      <c r="AI662" s="50"/>
      <c r="AJ662" s="17"/>
      <c r="AK662" s="50"/>
      <c r="AL662" s="50"/>
      <c r="AM662" s="50"/>
      <c r="AN662" s="17"/>
      <c r="AO662" s="50"/>
      <c r="AP662" s="50"/>
      <c r="AQ662" s="50"/>
      <c r="AR662" s="17"/>
    </row>
    <row r="663" spans="1:44" s="33" customFormat="1" ht="10.7"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50"/>
      <c r="AF663" s="50"/>
      <c r="AG663" s="50"/>
      <c r="AH663" s="50"/>
      <c r="AI663" s="50"/>
      <c r="AJ663" s="17"/>
      <c r="AK663" s="50"/>
      <c r="AL663" s="50"/>
      <c r="AM663" s="50"/>
      <c r="AN663" s="17"/>
      <c r="AO663" s="50"/>
      <c r="AP663" s="50"/>
      <c r="AQ663" s="50"/>
      <c r="AR663" s="17"/>
    </row>
    <row r="664" spans="1:44" s="33" customFormat="1" ht="10.7"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50"/>
      <c r="AF664" s="50"/>
      <c r="AG664" s="50"/>
      <c r="AH664" s="50"/>
      <c r="AI664" s="50"/>
      <c r="AJ664" s="17"/>
      <c r="AK664" s="50"/>
      <c r="AL664" s="50"/>
      <c r="AM664" s="50"/>
      <c r="AN664" s="17"/>
      <c r="AO664" s="50"/>
      <c r="AP664" s="50"/>
      <c r="AQ664" s="50"/>
      <c r="AR664" s="17"/>
    </row>
    <row r="665" spans="1:44" s="33" customFormat="1" ht="10.7"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50"/>
      <c r="AF665" s="50"/>
      <c r="AG665" s="50"/>
      <c r="AH665" s="50"/>
      <c r="AI665" s="50"/>
      <c r="AJ665" s="17"/>
      <c r="AK665" s="50"/>
      <c r="AL665" s="50"/>
      <c r="AM665" s="50"/>
      <c r="AN665" s="17"/>
      <c r="AO665" s="50"/>
      <c r="AP665" s="50"/>
      <c r="AQ665" s="50"/>
      <c r="AR665" s="17"/>
    </row>
    <row r="666" spans="1:44" s="33" customFormat="1" ht="10.7"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50"/>
      <c r="AF666" s="50"/>
      <c r="AG666" s="50"/>
      <c r="AH666" s="50"/>
      <c r="AI666" s="50"/>
      <c r="AJ666" s="17"/>
      <c r="AK666" s="50"/>
      <c r="AL666" s="50"/>
      <c r="AM666" s="50"/>
      <c r="AN666" s="17"/>
      <c r="AO666" s="50"/>
      <c r="AP666" s="50"/>
      <c r="AQ666" s="50"/>
      <c r="AR666" s="17"/>
    </row>
    <row r="667" spans="1:44" s="33" customFormat="1" ht="10.7"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50"/>
      <c r="AF667" s="50"/>
      <c r="AG667" s="50"/>
      <c r="AH667" s="50"/>
      <c r="AI667" s="50"/>
      <c r="AJ667" s="17"/>
      <c r="AK667" s="50"/>
      <c r="AL667" s="50"/>
      <c r="AM667" s="50"/>
      <c r="AN667" s="17"/>
      <c r="AO667" s="50"/>
      <c r="AP667" s="50"/>
      <c r="AQ667" s="50"/>
      <c r="AR667" s="17"/>
    </row>
    <row r="668" spans="1:44" s="33" customFormat="1" ht="10.7"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50"/>
      <c r="AF668" s="50"/>
      <c r="AG668" s="50"/>
      <c r="AH668" s="50"/>
      <c r="AI668" s="50"/>
      <c r="AJ668" s="17"/>
      <c r="AK668" s="50"/>
      <c r="AL668" s="50"/>
      <c r="AM668" s="50"/>
      <c r="AN668" s="17"/>
      <c r="AO668" s="50"/>
      <c r="AP668" s="50"/>
      <c r="AQ668" s="50"/>
      <c r="AR668" s="17"/>
    </row>
    <row r="669" spans="1:44" s="33" customFormat="1" ht="10.7"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50"/>
      <c r="AF669" s="50"/>
      <c r="AG669" s="50"/>
      <c r="AH669" s="50"/>
      <c r="AI669" s="50"/>
      <c r="AJ669" s="17"/>
      <c r="AK669" s="50"/>
      <c r="AL669" s="50"/>
      <c r="AM669" s="50"/>
      <c r="AN669" s="17"/>
      <c r="AO669" s="50"/>
      <c r="AP669" s="50"/>
      <c r="AQ669" s="50"/>
      <c r="AR669" s="17"/>
    </row>
    <row r="670" spans="1:44" s="33" customFormat="1" ht="10.7"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50"/>
      <c r="AF670" s="50"/>
      <c r="AG670" s="50"/>
      <c r="AH670" s="50"/>
      <c r="AI670" s="50"/>
      <c r="AJ670" s="17"/>
      <c r="AK670" s="50"/>
      <c r="AL670" s="50"/>
      <c r="AM670" s="50"/>
      <c r="AN670" s="17"/>
      <c r="AO670" s="50"/>
      <c r="AP670" s="50"/>
      <c r="AQ670" s="50"/>
      <c r="AR670" s="17"/>
    </row>
    <row r="671" spans="1:44" s="33" customFormat="1" ht="10.7"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50"/>
      <c r="AF671" s="50"/>
      <c r="AG671" s="50"/>
      <c r="AH671" s="50"/>
      <c r="AI671" s="50"/>
      <c r="AJ671" s="17"/>
      <c r="AK671" s="50"/>
      <c r="AL671" s="50"/>
      <c r="AM671" s="50"/>
      <c r="AN671" s="17"/>
      <c r="AO671" s="50"/>
      <c r="AP671" s="50"/>
      <c r="AQ671" s="50"/>
      <c r="AR671" s="17"/>
    </row>
    <row r="672" spans="1:44" s="33" customFormat="1" ht="10.7"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50"/>
      <c r="AF672" s="50"/>
      <c r="AG672" s="50"/>
      <c r="AH672" s="50"/>
      <c r="AI672" s="50"/>
      <c r="AJ672" s="17"/>
      <c r="AK672" s="50"/>
      <c r="AL672" s="50"/>
      <c r="AM672" s="50"/>
      <c r="AN672" s="17"/>
      <c r="AO672" s="50"/>
      <c r="AP672" s="50"/>
      <c r="AQ672" s="50"/>
      <c r="AR672" s="17"/>
    </row>
    <row r="673" spans="1:44" s="33" customFormat="1" ht="10.7"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50"/>
      <c r="AF673" s="50"/>
      <c r="AG673" s="50"/>
      <c r="AH673" s="50"/>
      <c r="AI673" s="50"/>
      <c r="AJ673" s="17"/>
      <c r="AK673" s="50"/>
      <c r="AL673" s="50"/>
      <c r="AM673" s="50"/>
      <c r="AN673" s="17"/>
      <c r="AO673" s="50"/>
      <c r="AP673" s="50"/>
      <c r="AQ673" s="50"/>
      <c r="AR673" s="17"/>
    </row>
    <row r="674" spans="1:44" s="33" customFormat="1" ht="10.7"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50"/>
      <c r="AF674" s="50"/>
      <c r="AG674" s="50"/>
      <c r="AH674" s="50"/>
      <c r="AI674" s="50"/>
      <c r="AJ674" s="17"/>
      <c r="AK674" s="50"/>
      <c r="AL674" s="50"/>
      <c r="AM674" s="50"/>
      <c r="AN674" s="17"/>
      <c r="AO674" s="50"/>
      <c r="AP674" s="50"/>
      <c r="AQ674" s="50"/>
      <c r="AR674" s="17"/>
    </row>
    <row r="675" spans="1:44" s="33" customFormat="1" ht="10.7"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50"/>
      <c r="AF675" s="50"/>
      <c r="AG675" s="50"/>
      <c r="AH675" s="50"/>
      <c r="AI675" s="50"/>
      <c r="AJ675" s="17"/>
      <c r="AK675" s="50"/>
      <c r="AL675" s="50"/>
      <c r="AM675" s="50"/>
      <c r="AN675" s="17"/>
      <c r="AO675" s="50"/>
      <c r="AP675" s="50"/>
      <c r="AQ675" s="50"/>
      <c r="AR675" s="17"/>
    </row>
    <row r="676" spans="1:44" s="33" customFormat="1" ht="10.7"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50"/>
      <c r="AF676" s="50"/>
      <c r="AG676" s="50"/>
      <c r="AH676" s="50"/>
      <c r="AI676" s="50"/>
      <c r="AJ676" s="17"/>
      <c r="AK676" s="50"/>
      <c r="AL676" s="50"/>
      <c r="AM676" s="50"/>
      <c r="AN676" s="17"/>
      <c r="AO676" s="50"/>
      <c r="AP676" s="50"/>
      <c r="AQ676" s="50"/>
      <c r="AR676" s="17"/>
    </row>
    <row r="677" spans="1:44" s="33" customFormat="1" ht="10.7"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50"/>
      <c r="AF677" s="50"/>
      <c r="AG677" s="50"/>
      <c r="AH677" s="50"/>
      <c r="AI677" s="50"/>
      <c r="AJ677" s="17"/>
      <c r="AK677" s="50"/>
      <c r="AL677" s="50"/>
      <c r="AM677" s="50"/>
      <c r="AN677" s="17"/>
      <c r="AO677" s="50"/>
      <c r="AP677" s="50"/>
      <c r="AQ677" s="50"/>
      <c r="AR677" s="17"/>
    </row>
    <row r="678" spans="1:44" s="33" customFormat="1" ht="10.7"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50"/>
      <c r="AF678" s="50"/>
      <c r="AG678" s="50"/>
      <c r="AH678" s="50"/>
      <c r="AI678" s="50"/>
      <c r="AJ678" s="17"/>
      <c r="AK678" s="50"/>
      <c r="AL678" s="50"/>
      <c r="AM678" s="50"/>
      <c r="AN678" s="17"/>
      <c r="AO678" s="50"/>
      <c r="AP678" s="50"/>
      <c r="AQ678" s="50"/>
      <c r="AR678" s="17"/>
    </row>
    <row r="679" spans="1:44" s="33" customFormat="1" ht="10.7"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50"/>
      <c r="AF679" s="50"/>
      <c r="AG679" s="50"/>
      <c r="AH679" s="50"/>
      <c r="AI679" s="50"/>
      <c r="AJ679" s="17"/>
      <c r="AK679" s="50"/>
      <c r="AL679" s="50"/>
      <c r="AM679" s="50"/>
      <c r="AN679" s="17"/>
      <c r="AO679" s="50"/>
      <c r="AP679" s="50"/>
      <c r="AQ679" s="50"/>
      <c r="AR679" s="17"/>
    </row>
    <row r="680" spans="1:44" s="33" customFormat="1" ht="10.7"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50"/>
      <c r="AF680" s="50"/>
      <c r="AG680" s="50"/>
      <c r="AH680" s="50"/>
      <c r="AI680" s="50"/>
      <c r="AJ680" s="17"/>
      <c r="AK680" s="50"/>
      <c r="AL680" s="50"/>
      <c r="AM680" s="50"/>
      <c r="AN680" s="17"/>
      <c r="AO680" s="50"/>
      <c r="AP680" s="50"/>
      <c r="AQ680" s="50"/>
      <c r="AR680" s="17"/>
    </row>
    <row r="681" spans="1:44" s="33" customFormat="1" ht="10.7"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50"/>
      <c r="AF681" s="50"/>
      <c r="AG681" s="50"/>
      <c r="AH681" s="50"/>
      <c r="AI681" s="50"/>
      <c r="AJ681" s="17"/>
      <c r="AK681" s="50"/>
      <c r="AL681" s="50"/>
      <c r="AM681" s="50"/>
      <c r="AN681" s="17"/>
      <c r="AO681" s="50"/>
      <c r="AP681" s="50"/>
      <c r="AQ681" s="50"/>
      <c r="AR681" s="17"/>
    </row>
    <row r="682" spans="1:44" s="33" customFormat="1" ht="10.7"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50"/>
      <c r="AF682" s="50"/>
      <c r="AG682" s="50"/>
      <c r="AH682" s="50"/>
      <c r="AI682" s="50"/>
      <c r="AJ682" s="17"/>
      <c r="AK682" s="50"/>
      <c r="AL682" s="50"/>
      <c r="AM682" s="50"/>
      <c r="AN682" s="17"/>
      <c r="AO682" s="50"/>
      <c r="AP682" s="50"/>
      <c r="AQ682" s="50"/>
      <c r="AR682" s="17"/>
    </row>
    <row r="683" spans="1:44" s="33" customFormat="1" ht="10.7"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50"/>
      <c r="AF683" s="50"/>
      <c r="AG683" s="50"/>
      <c r="AH683" s="50"/>
      <c r="AI683" s="50"/>
      <c r="AJ683" s="17"/>
      <c r="AK683" s="50"/>
      <c r="AL683" s="50"/>
      <c r="AM683" s="50"/>
      <c r="AN683" s="17"/>
      <c r="AO683" s="50"/>
      <c r="AP683" s="50"/>
      <c r="AQ683" s="50"/>
      <c r="AR683" s="17"/>
    </row>
    <row r="684" spans="1:44" s="33" customFormat="1" ht="10.7"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50"/>
      <c r="AF684" s="50"/>
      <c r="AG684" s="50"/>
      <c r="AH684" s="50"/>
      <c r="AI684" s="50"/>
      <c r="AJ684" s="17"/>
      <c r="AK684" s="50"/>
      <c r="AL684" s="50"/>
      <c r="AM684" s="50"/>
      <c r="AN684" s="17"/>
      <c r="AO684" s="50"/>
      <c r="AP684" s="50"/>
      <c r="AQ684" s="50"/>
      <c r="AR684" s="17"/>
    </row>
    <row r="685" spans="1:44" s="33" customFormat="1" ht="10.7"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50"/>
      <c r="AF685" s="50"/>
      <c r="AG685" s="50"/>
      <c r="AH685" s="50"/>
      <c r="AI685" s="50"/>
      <c r="AJ685" s="17"/>
      <c r="AK685" s="50"/>
      <c r="AL685" s="50"/>
      <c r="AM685" s="50"/>
      <c r="AN685" s="17"/>
      <c r="AO685" s="50"/>
      <c r="AP685" s="50"/>
      <c r="AQ685" s="50"/>
      <c r="AR685" s="17"/>
    </row>
    <row r="686" spans="1:44" s="33" customFormat="1" ht="10.7"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50"/>
      <c r="AF686" s="50"/>
      <c r="AG686" s="50"/>
      <c r="AH686" s="50"/>
      <c r="AI686" s="50"/>
      <c r="AJ686" s="17"/>
      <c r="AK686" s="50"/>
      <c r="AL686" s="50"/>
      <c r="AM686" s="50"/>
      <c r="AN686" s="17"/>
      <c r="AO686" s="50"/>
      <c r="AP686" s="50"/>
      <c r="AQ686" s="50"/>
      <c r="AR686" s="17"/>
    </row>
    <row r="687" spans="1:44" s="33" customFormat="1" ht="10.7"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50"/>
      <c r="AF687" s="50"/>
      <c r="AG687" s="50"/>
      <c r="AH687" s="50"/>
      <c r="AI687" s="50"/>
      <c r="AJ687" s="17"/>
      <c r="AK687" s="50"/>
      <c r="AL687" s="50"/>
      <c r="AM687" s="50"/>
      <c r="AN687" s="17"/>
      <c r="AO687" s="50"/>
      <c r="AP687" s="50"/>
      <c r="AQ687" s="50"/>
      <c r="AR687" s="17"/>
    </row>
    <row r="688" spans="1:44" s="33" customFormat="1" ht="10.7"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50"/>
      <c r="AF688" s="50"/>
      <c r="AG688" s="50"/>
      <c r="AH688" s="50"/>
      <c r="AI688" s="50"/>
      <c r="AJ688" s="17"/>
      <c r="AK688" s="50"/>
      <c r="AL688" s="50"/>
      <c r="AM688" s="50"/>
      <c r="AN688" s="17"/>
      <c r="AO688" s="50"/>
      <c r="AP688" s="50"/>
      <c r="AQ688" s="50"/>
      <c r="AR688" s="17"/>
    </row>
    <row r="689" spans="1:44" s="33" customFormat="1" ht="10.7"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50"/>
      <c r="AF689" s="50"/>
      <c r="AG689" s="50"/>
      <c r="AH689" s="50"/>
      <c r="AI689" s="50"/>
      <c r="AJ689" s="17"/>
      <c r="AK689" s="50"/>
      <c r="AL689" s="50"/>
      <c r="AM689" s="50"/>
      <c r="AN689" s="17"/>
      <c r="AO689" s="50"/>
      <c r="AP689" s="50"/>
      <c r="AQ689" s="50"/>
      <c r="AR689" s="17"/>
    </row>
    <row r="690" spans="1:44" s="33" customFormat="1" ht="10.7"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50"/>
      <c r="AF690" s="50"/>
      <c r="AG690" s="50"/>
      <c r="AH690" s="50"/>
      <c r="AI690" s="50"/>
      <c r="AJ690" s="17"/>
      <c r="AK690" s="50"/>
      <c r="AL690" s="50"/>
      <c r="AM690" s="50"/>
      <c r="AN690" s="17"/>
      <c r="AO690" s="50"/>
      <c r="AP690" s="50"/>
      <c r="AQ690" s="50"/>
      <c r="AR690" s="17"/>
    </row>
    <row r="691" spans="1:44" s="33" customFormat="1" ht="10.7"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50"/>
      <c r="AF691" s="50"/>
      <c r="AG691" s="50"/>
      <c r="AH691" s="50"/>
      <c r="AI691" s="50"/>
      <c r="AJ691" s="17"/>
      <c r="AK691" s="50"/>
      <c r="AL691" s="50"/>
      <c r="AM691" s="50"/>
      <c r="AN691" s="17"/>
      <c r="AO691" s="50"/>
      <c r="AP691" s="50"/>
      <c r="AQ691" s="50"/>
      <c r="AR691" s="17"/>
    </row>
    <row r="692" spans="1:44" s="33" customFormat="1" ht="10.7"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50"/>
      <c r="AF692" s="50"/>
      <c r="AG692" s="50"/>
      <c r="AH692" s="50"/>
      <c r="AI692" s="50"/>
      <c r="AJ692" s="17"/>
      <c r="AK692" s="50"/>
      <c r="AL692" s="50"/>
      <c r="AM692" s="50"/>
      <c r="AN692" s="17"/>
      <c r="AO692" s="50"/>
      <c r="AP692" s="50"/>
      <c r="AQ692" s="50"/>
      <c r="AR692" s="17"/>
    </row>
    <row r="693" spans="1:44" s="33" customFormat="1" ht="10.7"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50"/>
      <c r="AF693" s="50"/>
      <c r="AG693" s="50"/>
      <c r="AH693" s="50"/>
      <c r="AI693" s="50"/>
      <c r="AJ693" s="17"/>
      <c r="AK693" s="50"/>
      <c r="AL693" s="50"/>
      <c r="AM693" s="50"/>
      <c r="AN693" s="17"/>
      <c r="AO693" s="50"/>
      <c r="AP693" s="50"/>
      <c r="AQ693" s="50"/>
      <c r="AR693" s="17"/>
    </row>
    <row r="694" spans="1:44" s="33" customFormat="1" ht="10.7"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50"/>
      <c r="AF694" s="50"/>
      <c r="AG694" s="50"/>
      <c r="AH694" s="50"/>
      <c r="AI694" s="50"/>
      <c r="AJ694" s="17"/>
      <c r="AK694" s="50"/>
      <c r="AL694" s="50"/>
      <c r="AM694" s="50"/>
      <c r="AN694" s="17"/>
      <c r="AO694" s="50"/>
      <c r="AP694" s="50"/>
      <c r="AQ694" s="50"/>
      <c r="AR694" s="17"/>
    </row>
    <row r="695" spans="1:44" s="33" customFormat="1" ht="10.7"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50"/>
      <c r="AF695" s="50"/>
      <c r="AG695" s="50"/>
      <c r="AH695" s="50"/>
      <c r="AI695" s="50"/>
      <c r="AJ695" s="17"/>
      <c r="AK695" s="50"/>
      <c r="AL695" s="50"/>
      <c r="AM695" s="50"/>
      <c r="AN695" s="17"/>
      <c r="AO695" s="50"/>
      <c r="AP695" s="50"/>
      <c r="AQ695" s="50"/>
      <c r="AR695" s="17"/>
    </row>
    <row r="696" spans="1:44" s="33" customFormat="1" ht="10.7"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50"/>
      <c r="AF696" s="50"/>
      <c r="AG696" s="50"/>
      <c r="AH696" s="50"/>
      <c r="AI696" s="50"/>
      <c r="AJ696" s="17"/>
      <c r="AK696" s="50"/>
      <c r="AL696" s="50"/>
      <c r="AM696" s="50"/>
      <c r="AN696" s="17"/>
      <c r="AO696" s="50"/>
      <c r="AP696" s="50"/>
      <c r="AQ696" s="50"/>
      <c r="AR696" s="17"/>
    </row>
    <row r="697" spans="1:44" s="33" customFormat="1" ht="10.7"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50"/>
      <c r="AF697" s="50"/>
      <c r="AG697" s="50"/>
      <c r="AH697" s="50"/>
      <c r="AI697" s="50"/>
      <c r="AJ697" s="17"/>
      <c r="AK697" s="50"/>
      <c r="AL697" s="50"/>
      <c r="AM697" s="50"/>
      <c r="AN697" s="17"/>
      <c r="AO697" s="50"/>
      <c r="AP697" s="50"/>
      <c r="AQ697" s="50"/>
      <c r="AR697" s="17"/>
    </row>
    <row r="698" spans="1:44" s="33" customFormat="1" ht="10.7"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50"/>
      <c r="AF698" s="50"/>
      <c r="AG698" s="50"/>
      <c r="AH698" s="50"/>
      <c r="AI698" s="50"/>
      <c r="AJ698" s="17"/>
      <c r="AK698" s="50"/>
      <c r="AL698" s="50"/>
      <c r="AM698" s="50"/>
      <c r="AN698" s="17"/>
      <c r="AO698" s="50"/>
      <c r="AP698" s="50"/>
      <c r="AQ698" s="50"/>
      <c r="AR698" s="17"/>
    </row>
    <row r="699" spans="1:44" s="33" customFormat="1" ht="10.7"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50"/>
      <c r="AF699" s="50"/>
      <c r="AG699" s="50"/>
      <c r="AH699" s="50"/>
      <c r="AI699" s="50"/>
      <c r="AJ699" s="17"/>
      <c r="AK699" s="50"/>
      <c r="AL699" s="50"/>
      <c r="AM699" s="50"/>
      <c r="AN699" s="17"/>
      <c r="AO699" s="50"/>
      <c r="AP699" s="50"/>
      <c r="AQ699" s="50"/>
      <c r="AR699" s="17"/>
    </row>
    <row r="700" spans="1:44" s="33" customFormat="1" ht="10.7"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50"/>
      <c r="AF700" s="50"/>
      <c r="AG700" s="50"/>
      <c r="AH700" s="50"/>
      <c r="AI700" s="50"/>
      <c r="AJ700" s="17"/>
      <c r="AK700" s="50"/>
      <c r="AL700" s="50"/>
      <c r="AM700" s="50"/>
      <c r="AN700" s="17"/>
      <c r="AO700" s="50"/>
      <c r="AP700" s="50"/>
      <c r="AQ700" s="50"/>
      <c r="AR700" s="17"/>
    </row>
    <row r="701" spans="1:44" s="33" customFormat="1" ht="10.7"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50"/>
      <c r="AF701" s="50"/>
      <c r="AG701" s="50"/>
      <c r="AH701" s="50"/>
      <c r="AI701" s="50"/>
      <c r="AJ701" s="17"/>
      <c r="AK701" s="50"/>
      <c r="AL701" s="50"/>
      <c r="AM701" s="50"/>
      <c r="AN701" s="17"/>
      <c r="AO701" s="50"/>
      <c r="AP701" s="50"/>
      <c r="AQ701" s="50"/>
      <c r="AR701" s="17"/>
    </row>
    <row r="702" spans="1:44" s="33" customFormat="1" ht="10.7"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50"/>
      <c r="AF702" s="50"/>
      <c r="AG702" s="50"/>
      <c r="AH702" s="50"/>
      <c r="AI702" s="50"/>
      <c r="AJ702" s="17"/>
      <c r="AK702" s="50"/>
      <c r="AL702" s="50"/>
      <c r="AM702" s="50"/>
      <c r="AN702" s="17"/>
      <c r="AO702" s="50"/>
      <c r="AP702" s="50"/>
      <c r="AQ702" s="50"/>
      <c r="AR702" s="17"/>
    </row>
    <row r="703" spans="1:44" s="33" customFormat="1" ht="10.7"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50"/>
      <c r="AF703" s="50"/>
      <c r="AG703" s="50"/>
      <c r="AH703" s="50"/>
      <c r="AI703" s="50"/>
      <c r="AJ703" s="17"/>
      <c r="AK703" s="50"/>
      <c r="AL703" s="50"/>
      <c r="AM703" s="50"/>
      <c r="AN703" s="17"/>
      <c r="AO703" s="50"/>
      <c r="AP703" s="50"/>
      <c r="AQ703" s="50"/>
      <c r="AR703" s="17"/>
    </row>
    <row r="704" spans="1:44" s="33" customFormat="1" ht="10.7"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50"/>
      <c r="AF704" s="50"/>
      <c r="AG704" s="50"/>
      <c r="AH704" s="50"/>
      <c r="AI704" s="50"/>
      <c r="AJ704" s="17"/>
      <c r="AK704" s="50"/>
      <c r="AL704" s="50"/>
      <c r="AM704" s="50"/>
      <c r="AN704" s="17"/>
      <c r="AO704" s="50"/>
      <c r="AP704" s="50"/>
      <c r="AQ704" s="50"/>
      <c r="AR704" s="17"/>
    </row>
    <row r="705" spans="1:44" s="33" customFormat="1" ht="10.7"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50"/>
      <c r="AF705" s="50"/>
      <c r="AG705" s="50"/>
      <c r="AH705" s="50"/>
      <c r="AI705" s="50"/>
      <c r="AJ705" s="17"/>
      <c r="AK705" s="50"/>
      <c r="AL705" s="50"/>
      <c r="AM705" s="50"/>
      <c r="AN705" s="17"/>
      <c r="AO705" s="50"/>
      <c r="AP705" s="50"/>
      <c r="AQ705" s="50"/>
      <c r="AR705" s="17"/>
    </row>
    <row r="706" spans="1:44" s="33" customFormat="1" ht="10.7"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50"/>
      <c r="AF706" s="50"/>
      <c r="AG706" s="50"/>
      <c r="AH706" s="50"/>
      <c r="AI706" s="50"/>
      <c r="AJ706" s="17"/>
      <c r="AK706" s="50"/>
      <c r="AL706" s="50"/>
      <c r="AM706" s="50"/>
      <c r="AN706" s="17"/>
      <c r="AO706" s="50"/>
      <c r="AP706" s="50"/>
      <c r="AQ706" s="50"/>
      <c r="AR706" s="17"/>
    </row>
    <row r="707" spans="1:44" s="33" customFormat="1" ht="10.7"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50"/>
      <c r="AF707" s="50"/>
      <c r="AG707" s="50"/>
      <c r="AH707" s="50"/>
      <c r="AI707" s="50"/>
      <c r="AJ707" s="17"/>
      <c r="AK707" s="50"/>
      <c r="AL707" s="50"/>
      <c r="AM707" s="50"/>
      <c r="AN707" s="17"/>
      <c r="AO707" s="50"/>
      <c r="AP707" s="50"/>
      <c r="AQ707" s="50"/>
      <c r="AR707" s="17"/>
    </row>
    <row r="708" spans="1:44" s="33" customFormat="1" ht="10.7"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50"/>
      <c r="AF708" s="50"/>
      <c r="AG708" s="50"/>
      <c r="AH708" s="50"/>
      <c r="AI708" s="50"/>
      <c r="AJ708" s="17"/>
      <c r="AK708" s="50"/>
      <c r="AL708" s="50"/>
      <c r="AM708" s="50"/>
      <c r="AN708" s="17"/>
      <c r="AO708" s="50"/>
      <c r="AP708" s="50"/>
      <c r="AQ708" s="50"/>
      <c r="AR708" s="17"/>
    </row>
    <row r="709" spans="1:44" s="33" customFormat="1" ht="10.7"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50"/>
      <c r="AF709" s="50"/>
      <c r="AG709" s="50"/>
      <c r="AH709" s="50"/>
      <c r="AI709" s="50"/>
      <c r="AJ709" s="17"/>
      <c r="AK709" s="50"/>
      <c r="AL709" s="50"/>
      <c r="AM709" s="50"/>
      <c r="AN709" s="17"/>
      <c r="AO709" s="50"/>
      <c r="AP709" s="50"/>
      <c r="AQ709" s="50"/>
      <c r="AR709" s="17"/>
    </row>
    <row r="710" spans="1:44" s="33" customFormat="1" ht="10.7"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50"/>
      <c r="AF710" s="50"/>
      <c r="AG710" s="50"/>
      <c r="AH710" s="50"/>
      <c r="AI710" s="50"/>
      <c r="AJ710" s="17"/>
      <c r="AK710" s="50"/>
      <c r="AL710" s="50"/>
      <c r="AM710" s="50"/>
      <c r="AN710" s="17"/>
      <c r="AO710" s="50"/>
      <c r="AP710" s="50"/>
      <c r="AQ710" s="50"/>
      <c r="AR710" s="17"/>
    </row>
    <row r="711" spans="1:44" s="33" customFormat="1" ht="10.7"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50"/>
      <c r="AF711" s="50"/>
      <c r="AG711" s="50"/>
      <c r="AH711" s="50"/>
      <c r="AI711" s="50"/>
      <c r="AJ711" s="17"/>
      <c r="AK711" s="50"/>
      <c r="AL711" s="50"/>
      <c r="AM711" s="50"/>
      <c r="AN711" s="17"/>
      <c r="AO711" s="50"/>
      <c r="AP711" s="50"/>
      <c r="AQ711" s="50"/>
      <c r="AR711" s="17"/>
    </row>
    <row r="712" spans="1:44" s="33" customFormat="1" ht="10.7"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50"/>
      <c r="AF712" s="50"/>
      <c r="AG712" s="50"/>
      <c r="AH712" s="50"/>
      <c r="AI712" s="50"/>
      <c r="AJ712" s="17"/>
      <c r="AK712" s="50"/>
      <c r="AL712" s="50"/>
      <c r="AM712" s="50"/>
      <c r="AN712" s="17"/>
      <c r="AO712" s="50"/>
      <c r="AP712" s="50"/>
      <c r="AQ712" s="50"/>
      <c r="AR712" s="17"/>
    </row>
    <row r="713" spans="1:44" s="33" customFormat="1" ht="10.7"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50"/>
      <c r="AF713" s="50"/>
      <c r="AG713" s="50"/>
      <c r="AH713" s="50"/>
      <c r="AI713" s="50"/>
      <c r="AJ713" s="17"/>
      <c r="AK713" s="50"/>
      <c r="AL713" s="50"/>
      <c r="AM713" s="50"/>
      <c r="AN713" s="17"/>
      <c r="AO713" s="50"/>
      <c r="AP713" s="50"/>
      <c r="AQ713" s="50"/>
      <c r="AR713" s="17"/>
    </row>
    <row r="714" spans="1:44" s="33" customFormat="1" ht="10.7"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50"/>
      <c r="AF714" s="50"/>
      <c r="AG714" s="50"/>
      <c r="AH714" s="50"/>
      <c r="AI714" s="50"/>
      <c r="AJ714" s="17"/>
      <c r="AK714" s="50"/>
      <c r="AL714" s="50"/>
      <c r="AM714" s="50"/>
      <c r="AN714" s="17"/>
      <c r="AO714" s="50"/>
      <c r="AP714" s="50"/>
      <c r="AQ714" s="50"/>
      <c r="AR714" s="17"/>
    </row>
    <row r="715" spans="1:44" s="33" customFormat="1" ht="10.7"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50"/>
      <c r="AF715" s="50"/>
      <c r="AG715" s="50"/>
      <c r="AH715" s="50"/>
      <c r="AI715" s="50"/>
      <c r="AJ715" s="17"/>
      <c r="AK715" s="50"/>
      <c r="AL715" s="50"/>
      <c r="AM715" s="50"/>
      <c r="AN715" s="17"/>
      <c r="AO715" s="50"/>
      <c r="AP715" s="50"/>
      <c r="AQ715" s="50"/>
      <c r="AR715" s="17"/>
    </row>
    <row r="716" spans="1:44" s="33" customFormat="1" ht="10.7"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50"/>
      <c r="AF716" s="50"/>
      <c r="AG716" s="50"/>
      <c r="AH716" s="50"/>
      <c r="AI716" s="50"/>
      <c r="AJ716" s="17"/>
      <c r="AK716" s="50"/>
      <c r="AL716" s="50"/>
      <c r="AM716" s="50"/>
      <c r="AN716" s="17"/>
      <c r="AO716" s="50"/>
      <c r="AP716" s="50"/>
      <c r="AQ716" s="50"/>
      <c r="AR716" s="17"/>
    </row>
    <row r="717" spans="1:44" s="33" customFormat="1" ht="10.7"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50"/>
      <c r="AF717" s="50"/>
      <c r="AG717" s="50"/>
      <c r="AH717" s="50"/>
      <c r="AI717" s="50"/>
      <c r="AJ717" s="17"/>
      <c r="AK717" s="50"/>
      <c r="AL717" s="50"/>
      <c r="AM717" s="50"/>
      <c r="AN717" s="17"/>
      <c r="AO717" s="50"/>
      <c r="AP717" s="50"/>
      <c r="AQ717" s="50"/>
      <c r="AR717" s="17"/>
    </row>
    <row r="718" spans="1:44" s="33" customFormat="1" ht="10.7"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50"/>
      <c r="AF718" s="50"/>
      <c r="AG718" s="50"/>
      <c r="AH718" s="50"/>
      <c r="AI718" s="50"/>
      <c r="AJ718" s="17"/>
      <c r="AK718" s="50"/>
      <c r="AL718" s="50"/>
      <c r="AM718" s="50"/>
      <c r="AN718" s="17"/>
      <c r="AO718" s="50"/>
      <c r="AP718" s="50"/>
      <c r="AQ718" s="50"/>
      <c r="AR718" s="17"/>
    </row>
    <row r="719" spans="1:44" s="33" customFormat="1" ht="10.7"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50"/>
      <c r="AF719" s="50"/>
      <c r="AG719" s="50"/>
      <c r="AH719" s="50"/>
      <c r="AI719" s="50"/>
      <c r="AJ719" s="17"/>
      <c r="AK719" s="50"/>
      <c r="AL719" s="50"/>
      <c r="AM719" s="50"/>
      <c r="AN719" s="17"/>
      <c r="AO719" s="50"/>
      <c r="AP719" s="50"/>
      <c r="AQ719" s="50"/>
      <c r="AR719" s="17"/>
    </row>
    <row r="720" spans="1:44" s="33" customFormat="1" ht="10.7"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50"/>
      <c r="AF720" s="50"/>
      <c r="AG720" s="50"/>
      <c r="AH720" s="50"/>
      <c r="AI720" s="50"/>
      <c r="AJ720" s="17"/>
      <c r="AK720" s="50"/>
      <c r="AL720" s="50"/>
      <c r="AM720" s="50"/>
      <c r="AN720" s="17"/>
      <c r="AO720" s="50"/>
      <c r="AP720" s="50"/>
      <c r="AQ720" s="50"/>
      <c r="AR720" s="17"/>
    </row>
    <row r="721" spans="1:44" s="33" customFormat="1" ht="10.7"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50"/>
      <c r="AF721" s="50"/>
      <c r="AG721" s="50"/>
      <c r="AH721" s="50"/>
      <c r="AI721" s="50"/>
      <c r="AJ721" s="17"/>
      <c r="AK721" s="50"/>
      <c r="AL721" s="50"/>
      <c r="AM721" s="50"/>
      <c r="AN721" s="17"/>
      <c r="AO721" s="50"/>
      <c r="AP721" s="50"/>
      <c r="AQ721" s="50"/>
      <c r="AR721" s="17"/>
    </row>
    <row r="722" spans="1:44" s="33" customFormat="1" ht="10.7"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50"/>
      <c r="AF722" s="50"/>
      <c r="AG722" s="50"/>
      <c r="AH722" s="50"/>
      <c r="AI722" s="50"/>
      <c r="AJ722" s="17"/>
      <c r="AK722" s="50"/>
      <c r="AL722" s="50"/>
      <c r="AM722" s="50"/>
      <c r="AN722" s="17"/>
      <c r="AO722" s="50"/>
      <c r="AP722" s="50"/>
      <c r="AQ722" s="50"/>
      <c r="AR722" s="17"/>
    </row>
    <row r="723" spans="1:44" s="33" customFormat="1" ht="10.7"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50"/>
      <c r="AF723" s="50"/>
      <c r="AG723" s="50"/>
      <c r="AH723" s="50"/>
      <c r="AI723" s="50"/>
      <c r="AJ723" s="17"/>
      <c r="AK723" s="50"/>
      <c r="AL723" s="50"/>
      <c r="AM723" s="50"/>
      <c r="AN723" s="17"/>
      <c r="AO723" s="50"/>
      <c r="AP723" s="50"/>
      <c r="AQ723" s="50"/>
      <c r="AR723" s="17"/>
    </row>
    <row r="724" spans="1:44" s="33" customFormat="1" ht="10.7"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50"/>
      <c r="AF724" s="50"/>
      <c r="AG724" s="50"/>
      <c r="AH724" s="50"/>
      <c r="AI724" s="50"/>
      <c r="AJ724" s="17"/>
      <c r="AK724" s="50"/>
      <c r="AL724" s="50"/>
      <c r="AM724" s="50"/>
      <c r="AN724" s="17"/>
      <c r="AO724" s="50"/>
      <c r="AP724" s="50"/>
      <c r="AQ724" s="50"/>
      <c r="AR724" s="17"/>
    </row>
    <row r="725" spans="1:44" s="33" customFormat="1" ht="10.7"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50"/>
      <c r="AF725" s="50"/>
      <c r="AG725" s="50"/>
      <c r="AH725" s="50"/>
      <c r="AI725" s="50"/>
      <c r="AJ725" s="17"/>
      <c r="AK725" s="50"/>
      <c r="AL725" s="50"/>
      <c r="AM725" s="50"/>
      <c r="AN725" s="17"/>
      <c r="AO725" s="50"/>
      <c r="AP725" s="50"/>
      <c r="AQ725" s="50"/>
      <c r="AR725" s="17"/>
    </row>
    <row r="726" spans="1:44" s="33" customFormat="1" ht="10.7"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50"/>
      <c r="AF726" s="50"/>
      <c r="AG726" s="50"/>
      <c r="AH726" s="50"/>
      <c r="AI726" s="50"/>
      <c r="AJ726" s="17"/>
      <c r="AK726" s="50"/>
      <c r="AL726" s="50"/>
      <c r="AM726" s="50"/>
      <c r="AN726" s="17"/>
      <c r="AO726" s="50"/>
      <c r="AP726" s="50"/>
      <c r="AQ726" s="50"/>
      <c r="AR726" s="17"/>
    </row>
    <row r="727" spans="1:44" s="33" customFormat="1" ht="10.7"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50"/>
      <c r="AF727" s="50"/>
      <c r="AG727" s="50"/>
      <c r="AH727" s="50"/>
      <c r="AI727" s="50"/>
      <c r="AJ727" s="17"/>
      <c r="AK727" s="50"/>
      <c r="AL727" s="50"/>
      <c r="AM727" s="50"/>
      <c r="AN727" s="17"/>
      <c r="AO727" s="50"/>
      <c r="AP727" s="50"/>
      <c r="AQ727" s="50"/>
      <c r="AR727" s="17"/>
    </row>
    <row r="728" spans="1:44" s="33" customFormat="1" ht="10.7"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50"/>
      <c r="AF728" s="50"/>
      <c r="AG728" s="50"/>
      <c r="AH728" s="50"/>
      <c r="AI728" s="50"/>
      <c r="AJ728" s="17"/>
      <c r="AK728" s="50"/>
      <c r="AL728" s="50"/>
      <c r="AM728" s="50"/>
      <c r="AN728" s="17"/>
      <c r="AO728" s="50"/>
      <c r="AP728" s="50"/>
      <c r="AQ728" s="50"/>
      <c r="AR728" s="17"/>
    </row>
    <row r="729" spans="1:44" s="33" customFormat="1" ht="10.7"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50"/>
      <c r="AF729" s="50"/>
      <c r="AG729" s="50"/>
      <c r="AH729" s="50"/>
      <c r="AI729" s="50"/>
      <c r="AJ729" s="17"/>
      <c r="AK729" s="50"/>
      <c r="AL729" s="50"/>
      <c r="AM729" s="50"/>
      <c r="AN729" s="17"/>
      <c r="AO729" s="50"/>
      <c r="AP729" s="50"/>
      <c r="AQ729" s="50"/>
      <c r="AR729" s="17"/>
    </row>
    <row r="730" spans="1:44" s="33" customFormat="1" ht="10.7"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50"/>
      <c r="AF730" s="50"/>
      <c r="AG730" s="50"/>
      <c r="AH730" s="50"/>
      <c r="AI730" s="50"/>
      <c r="AJ730" s="17"/>
      <c r="AK730" s="50"/>
      <c r="AL730" s="50"/>
      <c r="AM730" s="50"/>
      <c r="AN730" s="17"/>
      <c r="AO730" s="50"/>
      <c r="AP730" s="50"/>
      <c r="AQ730" s="50"/>
      <c r="AR730" s="17"/>
    </row>
    <row r="731" spans="1:44" s="33" customFormat="1" ht="10.7"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50"/>
      <c r="AF731" s="50"/>
      <c r="AG731" s="50"/>
      <c r="AH731" s="50"/>
      <c r="AI731" s="50"/>
      <c r="AJ731" s="17"/>
      <c r="AK731" s="50"/>
      <c r="AL731" s="50"/>
      <c r="AM731" s="50"/>
      <c r="AN731" s="17"/>
      <c r="AO731" s="50"/>
      <c r="AP731" s="50"/>
      <c r="AQ731" s="50"/>
      <c r="AR731" s="17"/>
    </row>
    <row r="732" spans="1:44" s="33" customFormat="1" ht="10.7"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50"/>
      <c r="AF732" s="50"/>
      <c r="AG732" s="50"/>
      <c r="AH732" s="50"/>
      <c r="AI732" s="50"/>
      <c r="AJ732" s="17"/>
      <c r="AK732" s="50"/>
      <c r="AL732" s="50"/>
      <c r="AM732" s="50"/>
      <c r="AN732" s="17"/>
      <c r="AO732" s="50"/>
      <c r="AP732" s="50"/>
      <c r="AQ732" s="50"/>
      <c r="AR732" s="17"/>
    </row>
    <row r="733" spans="1:44" s="33" customFormat="1" ht="10.7"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50"/>
      <c r="AF733" s="50"/>
      <c r="AG733" s="50"/>
      <c r="AH733" s="50"/>
      <c r="AI733" s="50"/>
      <c r="AJ733" s="17"/>
      <c r="AK733" s="50"/>
      <c r="AL733" s="50"/>
      <c r="AM733" s="50"/>
      <c r="AN733" s="17"/>
      <c r="AO733" s="50"/>
      <c r="AP733" s="50"/>
      <c r="AQ733" s="50"/>
      <c r="AR733" s="17"/>
    </row>
    <row r="734" spans="1:44" s="33" customFormat="1" ht="10.7"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50"/>
      <c r="AF734" s="50"/>
      <c r="AG734" s="50"/>
      <c r="AH734" s="50"/>
      <c r="AI734" s="50"/>
      <c r="AJ734" s="17"/>
      <c r="AK734" s="50"/>
      <c r="AL734" s="50"/>
      <c r="AM734" s="50"/>
      <c r="AN734" s="17"/>
      <c r="AO734" s="50"/>
      <c r="AP734" s="50"/>
      <c r="AQ734" s="50"/>
      <c r="AR734" s="17"/>
    </row>
    <row r="735" spans="1:44" s="33" customFormat="1" ht="10.7"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50"/>
      <c r="AF735" s="50"/>
      <c r="AG735" s="50"/>
      <c r="AH735" s="50"/>
      <c r="AI735" s="50"/>
      <c r="AJ735" s="17"/>
      <c r="AK735" s="50"/>
      <c r="AL735" s="50"/>
      <c r="AM735" s="50"/>
      <c r="AN735" s="17"/>
      <c r="AO735" s="50"/>
      <c r="AP735" s="50"/>
      <c r="AQ735" s="50"/>
      <c r="AR735" s="17"/>
    </row>
    <row r="736" spans="1:44" s="33" customFormat="1" ht="10.7"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50"/>
      <c r="AF736" s="50"/>
      <c r="AG736" s="50"/>
      <c r="AH736" s="50"/>
      <c r="AI736" s="50"/>
      <c r="AJ736" s="17"/>
      <c r="AK736" s="50"/>
      <c r="AL736" s="50"/>
      <c r="AM736" s="50"/>
      <c r="AN736" s="17"/>
      <c r="AO736" s="50"/>
      <c r="AP736" s="50"/>
      <c r="AQ736" s="50"/>
      <c r="AR736" s="17"/>
    </row>
    <row r="737" spans="1:44" s="33" customFormat="1" ht="10.7"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50"/>
      <c r="AF737" s="50"/>
      <c r="AG737" s="50"/>
      <c r="AH737" s="50"/>
      <c r="AI737" s="50"/>
      <c r="AJ737" s="17"/>
      <c r="AK737" s="50"/>
      <c r="AL737" s="50"/>
      <c r="AM737" s="50"/>
      <c r="AN737" s="17"/>
      <c r="AO737" s="50"/>
      <c r="AP737" s="50"/>
      <c r="AQ737" s="50"/>
      <c r="AR737" s="17"/>
    </row>
    <row r="738" spans="1:44" s="33" customFormat="1" ht="10.7"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50"/>
      <c r="AF738" s="50"/>
      <c r="AG738" s="50"/>
      <c r="AH738" s="50"/>
      <c r="AI738" s="50"/>
      <c r="AJ738" s="17"/>
      <c r="AK738" s="50"/>
      <c r="AL738" s="50"/>
      <c r="AM738" s="50"/>
      <c r="AN738" s="17"/>
      <c r="AO738" s="50"/>
      <c r="AP738" s="50"/>
      <c r="AQ738" s="50"/>
      <c r="AR738" s="17"/>
    </row>
    <row r="739" spans="1:44" s="33" customFormat="1" ht="10.7"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50"/>
      <c r="AF739" s="50"/>
      <c r="AG739" s="50"/>
      <c r="AH739" s="50"/>
      <c r="AI739" s="50"/>
      <c r="AJ739" s="17"/>
      <c r="AK739" s="50"/>
      <c r="AL739" s="50"/>
      <c r="AM739" s="50"/>
      <c r="AN739" s="17"/>
      <c r="AO739" s="50"/>
      <c r="AP739" s="50"/>
      <c r="AQ739" s="50"/>
      <c r="AR739" s="17"/>
    </row>
    <row r="740" spans="1:44" s="33" customFormat="1" ht="10.7"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50"/>
      <c r="AF740" s="50"/>
      <c r="AG740" s="50"/>
      <c r="AH740" s="50"/>
      <c r="AI740" s="50"/>
      <c r="AJ740" s="17"/>
      <c r="AK740" s="50"/>
      <c r="AL740" s="50"/>
      <c r="AM740" s="50"/>
      <c r="AN740" s="17"/>
      <c r="AO740" s="50"/>
      <c r="AP740" s="50"/>
      <c r="AQ740" s="50"/>
      <c r="AR740" s="17"/>
    </row>
    <row r="741" spans="1:44" s="33" customFormat="1" ht="10.7"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50"/>
      <c r="AF741" s="50"/>
      <c r="AG741" s="50"/>
      <c r="AH741" s="50"/>
      <c r="AI741" s="50"/>
      <c r="AJ741" s="17"/>
      <c r="AK741" s="50"/>
      <c r="AL741" s="50"/>
      <c r="AM741" s="50"/>
      <c r="AN741" s="17"/>
      <c r="AO741" s="50"/>
      <c r="AP741" s="50"/>
      <c r="AQ741" s="50"/>
      <c r="AR741" s="17"/>
    </row>
    <row r="742" spans="1:44" s="33" customFormat="1" ht="10.7"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50"/>
      <c r="AF742" s="50"/>
      <c r="AG742" s="50"/>
      <c r="AH742" s="50"/>
      <c r="AI742" s="50"/>
      <c r="AJ742" s="17"/>
      <c r="AK742" s="50"/>
      <c r="AL742" s="50"/>
      <c r="AM742" s="50"/>
      <c r="AN742" s="17"/>
      <c r="AO742" s="50"/>
      <c r="AP742" s="50"/>
      <c r="AQ742" s="50"/>
      <c r="AR742" s="17"/>
    </row>
    <row r="743" spans="1:44" s="33" customFormat="1" ht="10.7"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50"/>
      <c r="AF743" s="50"/>
      <c r="AG743" s="50"/>
      <c r="AH743" s="50"/>
      <c r="AI743" s="50"/>
      <c r="AJ743" s="17"/>
      <c r="AK743" s="50"/>
      <c r="AL743" s="50"/>
      <c r="AM743" s="50"/>
      <c r="AN743" s="17"/>
      <c r="AO743" s="50"/>
      <c r="AP743" s="50"/>
      <c r="AQ743" s="50"/>
      <c r="AR743" s="17"/>
    </row>
    <row r="744" spans="1:44" s="71" customFormat="1" ht="6.75"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9"/>
      <c r="AF744" s="69"/>
      <c r="AG744" s="69"/>
      <c r="AH744" s="69"/>
      <c r="AI744" s="69"/>
      <c r="AJ744" s="70"/>
      <c r="AK744" s="69"/>
      <c r="AL744" s="69"/>
      <c r="AM744" s="69"/>
      <c r="AN744" s="70"/>
      <c r="AO744" s="69"/>
      <c r="AP744" s="69"/>
      <c r="AQ744" s="69"/>
      <c r="AR744" s="70"/>
    </row>
    <row r="745" spans="1:44" s="71" customFormat="1" ht="6.75"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9"/>
      <c r="AF745" s="69"/>
      <c r="AG745" s="69"/>
      <c r="AH745" s="69"/>
      <c r="AI745" s="69"/>
      <c r="AJ745" s="70"/>
      <c r="AK745" s="69"/>
      <c r="AL745" s="69"/>
      <c r="AM745" s="69"/>
      <c r="AN745" s="70"/>
      <c r="AO745" s="69"/>
      <c r="AP745" s="69"/>
      <c r="AQ745" s="69"/>
      <c r="AR745" s="70"/>
    </row>
    <row r="746" spans="1:44" s="71" customFormat="1" ht="6.75"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9"/>
      <c r="AF746" s="69"/>
      <c r="AG746" s="69"/>
      <c r="AH746" s="69"/>
      <c r="AI746" s="69"/>
      <c r="AJ746" s="70"/>
      <c r="AK746" s="69"/>
      <c r="AL746" s="69"/>
      <c r="AM746" s="69"/>
      <c r="AN746" s="70"/>
      <c r="AO746" s="69"/>
      <c r="AP746" s="69"/>
      <c r="AQ746" s="69"/>
      <c r="AR746" s="70"/>
    </row>
    <row r="747" spans="1:44" s="71" customFormat="1" ht="6.75"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9"/>
      <c r="AF747" s="69"/>
      <c r="AG747" s="69"/>
      <c r="AH747" s="69"/>
      <c r="AI747" s="69"/>
      <c r="AJ747" s="70"/>
      <c r="AK747" s="69"/>
      <c r="AL747" s="69"/>
      <c r="AM747" s="69"/>
      <c r="AN747" s="70"/>
      <c r="AO747" s="69"/>
      <c r="AP747" s="69"/>
      <c r="AQ747" s="69"/>
      <c r="AR747" s="70"/>
    </row>
    <row r="748" spans="1:44" s="71" customFormat="1" ht="6.75"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9"/>
      <c r="AF748" s="69"/>
      <c r="AG748" s="69"/>
      <c r="AH748" s="69"/>
      <c r="AI748" s="69"/>
      <c r="AJ748" s="70"/>
      <c r="AK748" s="69"/>
      <c r="AL748" s="69"/>
      <c r="AM748" s="69"/>
      <c r="AN748" s="70"/>
      <c r="AO748" s="69"/>
      <c r="AP748" s="69"/>
      <c r="AQ748" s="69"/>
      <c r="AR748" s="70"/>
    </row>
    <row r="749" spans="1:44" s="71" customFormat="1" ht="6.75"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9"/>
      <c r="AF749" s="69"/>
      <c r="AG749" s="69"/>
      <c r="AH749" s="69"/>
      <c r="AI749" s="69"/>
      <c r="AJ749" s="70"/>
      <c r="AK749" s="69"/>
      <c r="AL749" s="69"/>
      <c r="AM749" s="69"/>
      <c r="AN749" s="70"/>
      <c r="AO749" s="69"/>
      <c r="AP749" s="69"/>
      <c r="AQ749" s="69"/>
      <c r="AR749" s="70"/>
    </row>
    <row r="750" spans="1:44" s="71" customFormat="1" ht="6.75"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9"/>
      <c r="AF750" s="69"/>
      <c r="AG750" s="69"/>
      <c r="AH750" s="69"/>
      <c r="AI750" s="69"/>
      <c r="AJ750" s="70"/>
      <c r="AK750" s="69"/>
      <c r="AL750" s="69"/>
      <c r="AM750" s="69"/>
      <c r="AN750" s="70"/>
      <c r="AO750" s="69"/>
      <c r="AP750" s="69"/>
      <c r="AQ750" s="69"/>
      <c r="AR750" s="70"/>
    </row>
    <row r="751" spans="1:44" s="71" customFormat="1" ht="6.75"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9"/>
      <c r="AF751" s="69"/>
      <c r="AG751" s="69"/>
      <c r="AH751" s="69"/>
      <c r="AI751" s="69"/>
      <c r="AJ751" s="70"/>
      <c r="AK751" s="69"/>
      <c r="AL751" s="69"/>
      <c r="AM751" s="69"/>
      <c r="AN751" s="70"/>
      <c r="AO751" s="69"/>
      <c r="AP751" s="69"/>
      <c r="AQ751" s="69"/>
      <c r="AR751" s="70"/>
    </row>
    <row r="752" spans="1:44" s="71" customFormat="1" ht="6.75"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9"/>
      <c r="AF752" s="69"/>
      <c r="AG752" s="69"/>
      <c r="AH752" s="69"/>
      <c r="AI752" s="69"/>
      <c r="AJ752" s="70"/>
      <c r="AK752" s="69"/>
      <c r="AL752" s="69"/>
      <c r="AM752" s="69"/>
      <c r="AN752" s="70"/>
      <c r="AO752" s="69"/>
      <c r="AP752" s="69"/>
      <c r="AQ752" s="69"/>
      <c r="AR752" s="70"/>
    </row>
    <row r="753" spans="1:44" s="71" customFormat="1" ht="6.75"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9"/>
      <c r="AF753" s="69"/>
      <c r="AG753" s="69"/>
      <c r="AH753" s="69"/>
      <c r="AI753" s="69"/>
      <c r="AJ753" s="70"/>
      <c r="AK753" s="69"/>
      <c r="AL753" s="69"/>
      <c r="AM753" s="69"/>
      <c r="AN753" s="70"/>
      <c r="AO753" s="69"/>
      <c r="AP753" s="69"/>
      <c r="AQ753" s="69"/>
      <c r="AR753" s="70"/>
    </row>
    <row r="754" spans="1:44" s="71" customFormat="1" ht="6.75"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9"/>
      <c r="AF754" s="69"/>
      <c r="AG754" s="69"/>
      <c r="AH754" s="69"/>
      <c r="AI754" s="69"/>
      <c r="AJ754" s="70"/>
      <c r="AK754" s="69"/>
      <c r="AL754" s="69"/>
      <c r="AM754" s="69"/>
      <c r="AN754" s="70"/>
      <c r="AO754" s="69"/>
      <c r="AP754" s="69"/>
      <c r="AQ754" s="69"/>
      <c r="AR754" s="70"/>
    </row>
    <row r="755" spans="1:44" s="71" customFormat="1" ht="6.75"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9"/>
      <c r="AF755" s="69"/>
      <c r="AG755" s="69"/>
      <c r="AH755" s="69"/>
      <c r="AI755" s="69"/>
      <c r="AJ755" s="70"/>
      <c r="AK755" s="69"/>
      <c r="AL755" s="69"/>
      <c r="AM755" s="69"/>
      <c r="AN755" s="70"/>
      <c r="AO755" s="69"/>
      <c r="AP755" s="69"/>
      <c r="AQ755" s="69"/>
      <c r="AR755" s="70"/>
    </row>
    <row r="756" spans="1:44" s="71" customFormat="1" ht="6.75"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9"/>
      <c r="AF756" s="69"/>
      <c r="AG756" s="69"/>
      <c r="AH756" s="69"/>
      <c r="AI756" s="69"/>
      <c r="AJ756" s="70"/>
      <c r="AK756" s="69"/>
      <c r="AL756" s="69"/>
      <c r="AM756" s="69"/>
      <c r="AN756" s="70"/>
      <c r="AO756" s="69"/>
      <c r="AP756" s="69"/>
      <c r="AQ756" s="69"/>
      <c r="AR756" s="70"/>
    </row>
    <row r="757" spans="1:44" s="71" customFormat="1" ht="6.75"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9"/>
      <c r="AF757" s="69"/>
      <c r="AG757" s="69"/>
      <c r="AH757" s="69"/>
      <c r="AI757" s="69"/>
      <c r="AJ757" s="70"/>
      <c r="AK757" s="69"/>
      <c r="AL757" s="69"/>
      <c r="AM757" s="69"/>
      <c r="AN757" s="70"/>
      <c r="AO757" s="69"/>
      <c r="AP757" s="69"/>
      <c r="AQ757" s="69"/>
      <c r="AR757" s="70"/>
    </row>
    <row r="758" spans="1:44" s="71" customFormat="1" ht="6.75"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9"/>
      <c r="AF758" s="69"/>
      <c r="AG758" s="69"/>
      <c r="AH758" s="69"/>
      <c r="AI758" s="69"/>
      <c r="AJ758" s="70"/>
      <c r="AK758" s="69"/>
      <c r="AL758" s="69"/>
      <c r="AM758" s="69"/>
      <c r="AN758" s="70"/>
      <c r="AO758" s="69"/>
      <c r="AP758" s="69"/>
      <c r="AQ758" s="69"/>
      <c r="AR758" s="70"/>
    </row>
    <row r="759" spans="1:44" s="71" customFormat="1" ht="6.75"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9"/>
      <c r="AF759" s="69"/>
      <c r="AG759" s="69"/>
      <c r="AH759" s="69"/>
      <c r="AI759" s="69"/>
      <c r="AJ759" s="70"/>
      <c r="AK759" s="69"/>
      <c r="AL759" s="69"/>
      <c r="AM759" s="69"/>
      <c r="AN759" s="70"/>
      <c r="AO759" s="69"/>
      <c r="AP759" s="69"/>
      <c r="AQ759" s="69"/>
      <c r="AR759" s="70"/>
    </row>
    <row r="760" spans="1:44" s="71" customFormat="1" ht="6.75"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9"/>
      <c r="AF760" s="69"/>
      <c r="AG760" s="69"/>
      <c r="AH760" s="69"/>
      <c r="AI760" s="69"/>
      <c r="AJ760" s="70"/>
      <c r="AK760" s="69"/>
      <c r="AL760" s="69"/>
      <c r="AM760" s="69"/>
      <c r="AN760" s="70"/>
      <c r="AO760" s="69"/>
      <c r="AP760" s="69"/>
      <c r="AQ760" s="69"/>
      <c r="AR760" s="70"/>
    </row>
    <row r="761" spans="1:44" s="71" customFormat="1" ht="6.75"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9"/>
      <c r="AF761" s="69"/>
      <c r="AG761" s="69"/>
      <c r="AH761" s="69"/>
      <c r="AI761" s="69"/>
      <c r="AJ761" s="70"/>
      <c r="AK761" s="69"/>
      <c r="AL761" s="69"/>
      <c r="AM761" s="69"/>
      <c r="AN761" s="70"/>
      <c r="AO761" s="69"/>
      <c r="AP761" s="69"/>
      <c r="AQ761" s="69"/>
      <c r="AR761" s="70"/>
    </row>
    <row r="762" spans="1:44" s="71" customFormat="1" ht="6.75"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9"/>
      <c r="AF762" s="69"/>
      <c r="AG762" s="69"/>
      <c r="AH762" s="69"/>
      <c r="AI762" s="69"/>
      <c r="AJ762" s="70"/>
      <c r="AK762" s="69"/>
      <c r="AL762" s="69"/>
      <c r="AM762" s="69"/>
      <c r="AN762" s="70"/>
      <c r="AO762" s="69"/>
      <c r="AP762" s="69"/>
      <c r="AQ762" s="69"/>
      <c r="AR762" s="70"/>
    </row>
    <row r="763" spans="1:44" s="71" customFormat="1" ht="6.75"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9"/>
      <c r="AF763" s="69"/>
      <c r="AG763" s="69"/>
      <c r="AH763" s="69"/>
      <c r="AI763" s="69"/>
      <c r="AJ763" s="70"/>
      <c r="AK763" s="69"/>
      <c r="AL763" s="69"/>
      <c r="AM763" s="69"/>
      <c r="AN763" s="70"/>
      <c r="AO763" s="69"/>
      <c r="AP763" s="69"/>
      <c r="AQ763" s="69"/>
      <c r="AR763" s="70"/>
    </row>
    <row r="764" spans="1:44" s="71" customFormat="1" ht="6.75"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9"/>
      <c r="AF764" s="69"/>
      <c r="AG764" s="69"/>
      <c r="AH764" s="69"/>
      <c r="AI764" s="69"/>
      <c r="AJ764" s="70"/>
      <c r="AK764" s="69"/>
      <c r="AL764" s="69"/>
      <c r="AM764" s="69"/>
      <c r="AN764" s="70"/>
      <c r="AO764" s="69"/>
      <c r="AP764" s="69"/>
      <c r="AQ764" s="69"/>
      <c r="AR764" s="70"/>
    </row>
    <row r="765" spans="1:44" s="71" customFormat="1" ht="6.75"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9"/>
      <c r="AF765" s="69"/>
      <c r="AG765" s="69"/>
      <c r="AH765" s="69"/>
      <c r="AI765" s="69"/>
      <c r="AJ765" s="70"/>
      <c r="AK765" s="69"/>
      <c r="AL765" s="69"/>
      <c r="AM765" s="69"/>
      <c r="AN765" s="70"/>
      <c r="AO765" s="69"/>
      <c r="AP765" s="69"/>
      <c r="AQ765" s="69"/>
      <c r="AR765" s="70"/>
    </row>
    <row r="766" spans="1:44" s="71" customFormat="1" ht="6.75"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9"/>
      <c r="AF766" s="69"/>
      <c r="AG766" s="69"/>
      <c r="AH766" s="69"/>
      <c r="AI766" s="69"/>
      <c r="AJ766" s="70"/>
      <c r="AK766" s="69"/>
      <c r="AL766" s="69"/>
      <c r="AM766" s="69"/>
      <c r="AN766" s="70"/>
      <c r="AO766" s="69"/>
      <c r="AP766" s="69"/>
      <c r="AQ766" s="69"/>
      <c r="AR766" s="70"/>
    </row>
    <row r="767" spans="1:44" s="71" customFormat="1" ht="6.75"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9"/>
      <c r="AF767" s="69"/>
      <c r="AG767" s="69"/>
      <c r="AH767" s="69"/>
      <c r="AI767" s="69"/>
      <c r="AJ767" s="70"/>
      <c r="AK767" s="69"/>
      <c r="AL767" s="69"/>
      <c r="AM767" s="69"/>
      <c r="AN767" s="70"/>
      <c r="AO767" s="69"/>
      <c r="AP767" s="69"/>
      <c r="AQ767" s="69"/>
      <c r="AR767" s="70"/>
    </row>
    <row r="768" spans="1:44" s="71" customFormat="1" ht="6.75"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9"/>
      <c r="AF768" s="69"/>
      <c r="AG768" s="69"/>
      <c r="AH768" s="69"/>
      <c r="AI768" s="69"/>
      <c r="AJ768" s="70"/>
      <c r="AK768" s="69"/>
      <c r="AL768" s="69"/>
      <c r="AM768" s="69"/>
      <c r="AN768" s="70"/>
      <c r="AO768" s="69"/>
      <c r="AP768" s="69"/>
      <c r="AQ768" s="69"/>
      <c r="AR768" s="70"/>
    </row>
    <row r="769" spans="1:44" s="71" customFormat="1" ht="6.75"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9"/>
      <c r="AF769" s="69"/>
      <c r="AG769" s="69"/>
      <c r="AH769" s="69"/>
      <c r="AI769" s="69"/>
      <c r="AJ769" s="70"/>
      <c r="AK769" s="69"/>
      <c r="AL769" s="69"/>
      <c r="AM769" s="69"/>
      <c r="AN769" s="70"/>
      <c r="AO769" s="69"/>
      <c r="AP769" s="69"/>
      <c r="AQ769" s="69"/>
      <c r="AR769" s="70"/>
    </row>
    <row r="770" spans="1:44" s="71" customFormat="1" ht="6.75"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9"/>
      <c r="AF770" s="69"/>
      <c r="AG770" s="69"/>
      <c r="AH770" s="69"/>
      <c r="AI770" s="69"/>
      <c r="AJ770" s="70"/>
      <c r="AK770" s="69"/>
      <c r="AL770" s="69"/>
      <c r="AM770" s="69"/>
      <c r="AN770" s="70"/>
      <c r="AO770" s="69"/>
      <c r="AP770" s="69"/>
      <c r="AQ770" s="69"/>
      <c r="AR770" s="70"/>
    </row>
    <row r="771" spans="1:44" s="71" customFormat="1" ht="6.75"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9"/>
      <c r="AF771" s="69"/>
      <c r="AG771" s="69"/>
      <c r="AH771" s="69"/>
      <c r="AI771" s="69"/>
      <c r="AJ771" s="70"/>
      <c r="AK771" s="69"/>
      <c r="AL771" s="69"/>
      <c r="AM771" s="69"/>
      <c r="AN771" s="70"/>
      <c r="AO771" s="69"/>
      <c r="AP771" s="69"/>
      <c r="AQ771" s="69"/>
      <c r="AR771" s="70"/>
    </row>
    <row r="772" spans="1:44" s="71" customFormat="1" ht="6.75"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9"/>
      <c r="AF772" s="69"/>
      <c r="AG772" s="69"/>
      <c r="AH772" s="69"/>
      <c r="AI772" s="69"/>
      <c r="AJ772" s="70"/>
      <c r="AK772" s="69"/>
      <c r="AL772" s="69"/>
      <c r="AM772" s="69"/>
      <c r="AN772" s="70"/>
      <c r="AO772" s="69"/>
      <c r="AP772" s="69"/>
      <c r="AQ772" s="69"/>
      <c r="AR772" s="70"/>
    </row>
    <row r="773" spans="1:44" s="71" customFormat="1" ht="6.75"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9"/>
      <c r="AF773" s="69"/>
      <c r="AG773" s="69"/>
      <c r="AH773" s="69"/>
      <c r="AI773" s="69"/>
      <c r="AJ773" s="70"/>
      <c r="AK773" s="69"/>
      <c r="AL773" s="69"/>
      <c r="AM773" s="69"/>
      <c r="AN773" s="70"/>
      <c r="AO773" s="69"/>
      <c r="AP773" s="69"/>
      <c r="AQ773" s="69"/>
      <c r="AR773" s="70"/>
    </row>
    <row r="774" spans="1:44" s="71" customFormat="1" ht="6.75"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9"/>
      <c r="AF774" s="69"/>
      <c r="AG774" s="69"/>
      <c r="AH774" s="69"/>
      <c r="AI774" s="69"/>
      <c r="AJ774" s="70"/>
      <c r="AK774" s="69"/>
      <c r="AL774" s="69"/>
      <c r="AM774" s="69"/>
      <c r="AN774" s="70"/>
      <c r="AO774" s="69"/>
      <c r="AP774" s="69"/>
      <c r="AQ774" s="69"/>
      <c r="AR774" s="70"/>
    </row>
    <row r="775" spans="1:44" s="71" customFormat="1" ht="6.75"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9"/>
      <c r="AF775" s="69"/>
      <c r="AG775" s="69"/>
      <c r="AH775" s="69"/>
      <c r="AI775" s="69"/>
      <c r="AJ775" s="70"/>
      <c r="AK775" s="69"/>
      <c r="AL775" s="69"/>
      <c r="AM775" s="69"/>
      <c r="AN775" s="70"/>
      <c r="AO775" s="69"/>
      <c r="AP775" s="69"/>
      <c r="AQ775" s="69"/>
      <c r="AR775" s="70"/>
    </row>
    <row r="776" spans="1:44" s="71" customFormat="1" ht="6.75"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9"/>
      <c r="AF776" s="69"/>
      <c r="AG776" s="69"/>
      <c r="AH776" s="69"/>
      <c r="AI776" s="69"/>
      <c r="AJ776" s="70"/>
      <c r="AK776" s="69"/>
      <c r="AL776" s="69"/>
      <c r="AM776" s="69"/>
      <c r="AN776" s="70"/>
      <c r="AO776" s="69"/>
      <c r="AP776" s="69"/>
      <c r="AQ776" s="69"/>
      <c r="AR776" s="70"/>
    </row>
    <row r="777" spans="1:44" s="71" customFormat="1" ht="6.75"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9"/>
      <c r="AF777" s="69"/>
      <c r="AG777" s="69"/>
      <c r="AH777" s="69"/>
      <c r="AI777" s="69"/>
      <c r="AJ777" s="70"/>
      <c r="AK777" s="69"/>
      <c r="AL777" s="69"/>
      <c r="AM777" s="69"/>
      <c r="AN777" s="70"/>
      <c r="AO777" s="69"/>
      <c r="AP777" s="69"/>
      <c r="AQ777" s="69"/>
      <c r="AR777" s="70"/>
    </row>
    <row r="778" spans="1:44" s="71" customFormat="1" ht="6.75"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9"/>
      <c r="AF778" s="69"/>
      <c r="AG778" s="69"/>
      <c r="AH778" s="69"/>
      <c r="AI778" s="69"/>
      <c r="AJ778" s="70"/>
      <c r="AK778" s="69"/>
      <c r="AL778" s="69"/>
      <c r="AM778" s="69"/>
      <c r="AN778" s="70"/>
      <c r="AO778" s="69"/>
      <c r="AP778" s="69"/>
      <c r="AQ778" s="69"/>
      <c r="AR778" s="70"/>
    </row>
    <row r="779" spans="1:44" s="71" customFormat="1" ht="6.75"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9"/>
      <c r="AF779" s="69"/>
      <c r="AG779" s="69"/>
      <c r="AH779" s="69"/>
      <c r="AI779" s="69"/>
      <c r="AJ779" s="70"/>
      <c r="AK779" s="69"/>
      <c r="AL779" s="69"/>
      <c r="AM779" s="69"/>
      <c r="AN779" s="70"/>
      <c r="AO779" s="69"/>
      <c r="AP779" s="69"/>
      <c r="AQ779" s="69"/>
      <c r="AR779" s="70"/>
    </row>
    <row r="780" spans="1:44" s="71" customFormat="1" ht="6.75"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9"/>
      <c r="AF780" s="69"/>
      <c r="AG780" s="69"/>
      <c r="AH780" s="69"/>
      <c r="AI780" s="69"/>
      <c r="AJ780" s="70"/>
      <c r="AK780" s="69"/>
      <c r="AL780" s="69"/>
      <c r="AM780" s="69"/>
      <c r="AN780" s="70"/>
      <c r="AO780" s="69"/>
      <c r="AP780" s="69"/>
      <c r="AQ780" s="69"/>
      <c r="AR780" s="70"/>
    </row>
    <row r="781" spans="1:44" s="71" customFormat="1" ht="6.75"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9"/>
      <c r="AF781" s="69"/>
      <c r="AG781" s="69"/>
      <c r="AH781" s="69"/>
      <c r="AI781" s="69"/>
      <c r="AJ781" s="70"/>
      <c r="AK781" s="69"/>
      <c r="AL781" s="69"/>
      <c r="AM781" s="69"/>
      <c r="AN781" s="70"/>
      <c r="AO781" s="69"/>
      <c r="AP781" s="69"/>
      <c r="AQ781" s="69"/>
      <c r="AR781" s="70"/>
    </row>
    <row r="782" spans="1:44" s="71" customFormat="1" ht="6.75"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9"/>
      <c r="AF782" s="69"/>
      <c r="AG782" s="69"/>
      <c r="AH782" s="69"/>
      <c r="AI782" s="69"/>
      <c r="AJ782" s="70"/>
      <c r="AK782" s="69"/>
      <c r="AL782" s="69"/>
      <c r="AM782" s="69"/>
      <c r="AN782" s="70"/>
      <c r="AO782" s="69"/>
      <c r="AP782" s="69"/>
      <c r="AQ782" s="69"/>
      <c r="AR782" s="70"/>
    </row>
    <row r="783" spans="1:44" s="71" customFormat="1" ht="6.75"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9"/>
      <c r="AF783" s="69"/>
      <c r="AG783" s="69"/>
      <c r="AH783" s="69"/>
      <c r="AI783" s="69"/>
      <c r="AJ783" s="70"/>
      <c r="AK783" s="69"/>
      <c r="AL783" s="69"/>
      <c r="AM783" s="69"/>
      <c r="AN783" s="70"/>
      <c r="AO783" s="69"/>
      <c r="AP783" s="69"/>
      <c r="AQ783" s="69"/>
      <c r="AR783" s="70"/>
    </row>
    <row r="784" spans="1:44" s="71" customFormat="1" ht="6.75"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9"/>
      <c r="AF784" s="69"/>
      <c r="AG784" s="69"/>
      <c r="AH784" s="69"/>
      <c r="AI784" s="69"/>
      <c r="AJ784" s="70"/>
      <c r="AK784" s="69"/>
      <c r="AL784" s="69"/>
      <c r="AM784" s="69"/>
      <c r="AN784" s="70"/>
      <c r="AO784" s="69"/>
      <c r="AP784" s="69"/>
      <c r="AQ784" s="69"/>
      <c r="AR784" s="70"/>
    </row>
    <row r="785" spans="1:44" s="71" customFormat="1" ht="6.75"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9"/>
      <c r="AF785" s="69"/>
      <c r="AG785" s="69"/>
      <c r="AH785" s="69"/>
      <c r="AI785" s="69"/>
      <c r="AJ785" s="70"/>
      <c r="AK785" s="69"/>
      <c r="AL785" s="69"/>
      <c r="AM785" s="69"/>
      <c r="AN785" s="70"/>
      <c r="AO785" s="69"/>
      <c r="AP785" s="69"/>
      <c r="AQ785" s="69"/>
      <c r="AR785" s="70"/>
    </row>
    <row r="786" spans="1:44" s="71" customFormat="1" ht="6.75"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9"/>
      <c r="AF786" s="69"/>
      <c r="AG786" s="69"/>
      <c r="AH786" s="69"/>
      <c r="AI786" s="69"/>
      <c r="AJ786" s="70"/>
      <c r="AK786" s="69"/>
      <c r="AL786" s="69"/>
      <c r="AM786" s="69"/>
      <c r="AN786" s="70"/>
      <c r="AO786" s="69"/>
      <c r="AP786" s="69"/>
      <c r="AQ786" s="69"/>
      <c r="AR786" s="70"/>
    </row>
    <row r="787" spans="1:44" s="71" customFormat="1" ht="6.75"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9"/>
      <c r="AF787" s="69"/>
      <c r="AG787" s="69"/>
      <c r="AH787" s="69"/>
      <c r="AI787" s="69"/>
      <c r="AJ787" s="70"/>
      <c r="AK787" s="69"/>
      <c r="AL787" s="69"/>
      <c r="AM787" s="69"/>
      <c r="AN787" s="70"/>
      <c r="AO787" s="69"/>
      <c r="AP787" s="69"/>
      <c r="AQ787" s="69"/>
      <c r="AR787" s="70"/>
    </row>
    <row r="788" spans="1:44" s="71" customFormat="1" ht="6.75"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9"/>
      <c r="AF788" s="69"/>
      <c r="AG788" s="69"/>
      <c r="AH788" s="69"/>
      <c r="AI788" s="69"/>
      <c r="AJ788" s="70"/>
      <c r="AK788" s="69"/>
      <c r="AL788" s="69"/>
      <c r="AM788" s="69"/>
      <c r="AN788" s="70"/>
      <c r="AO788" s="69"/>
      <c r="AP788" s="69"/>
      <c r="AQ788" s="69"/>
      <c r="AR788" s="70"/>
    </row>
    <row r="789" spans="1:44" s="71" customFormat="1" ht="6.75"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9"/>
      <c r="AF789" s="69"/>
      <c r="AG789" s="69"/>
      <c r="AH789" s="69"/>
      <c r="AI789" s="69"/>
      <c r="AJ789" s="70"/>
      <c r="AK789" s="69"/>
      <c r="AL789" s="69"/>
      <c r="AM789" s="69"/>
      <c r="AN789" s="70"/>
      <c r="AO789" s="69"/>
      <c r="AP789" s="69"/>
      <c r="AQ789" s="69"/>
      <c r="AR789" s="70"/>
    </row>
    <row r="790" spans="1:44" s="71" customFormat="1" ht="6.75"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9"/>
      <c r="AF790" s="69"/>
      <c r="AG790" s="69"/>
      <c r="AH790" s="69"/>
      <c r="AI790" s="69"/>
      <c r="AJ790" s="70"/>
      <c r="AK790" s="69"/>
      <c r="AL790" s="69"/>
      <c r="AM790" s="69"/>
      <c r="AN790" s="70"/>
      <c r="AO790" s="69"/>
      <c r="AP790" s="69"/>
      <c r="AQ790" s="69"/>
      <c r="AR790" s="70"/>
    </row>
    <row r="791" spans="1:44" s="71" customFormat="1" ht="6.75"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9"/>
      <c r="AF791" s="69"/>
      <c r="AG791" s="69"/>
      <c r="AH791" s="69"/>
      <c r="AI791" s="69"/>
      <c r="AJ791" s="70"/>
      <c r="AK791" s="69"/>
      <c r="AL791" s="69"/>
      <c r="AM791" s="69"/>
      <c r="AN791" s="70"/>
      <c r="AO791" s="69"/>
      <c r="AP791" s="69"/>
      <c r="AQ791" s="69"/>
      <c r="AR791" s="70"/>
    </row>
    <row r="792" spans="1:44" s="71" customFormat="1" ht="6.75"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9"/>
      <c r="AF792" s="69"/>
      <c r="AG792" s="69"/>
      <c r="AH792" s="69"/>
      <c r="AI792" s="69"/>
      <c r="AJ792" s="70"/>
      <c r="AK792" s="69"/>
      <c r="AL792" s="69"/>
      <c r="AM792" s="69"/>
      <c r="AN792" s="70"/>
      <c r="AO792" s="69"/>
      <c r="AP792" s="69"/>
      <c r="AQ792" s="69"/>
      <c r="AR792" s="70"/>
    </row>
    <row r="793" spans="1:44" s="71" customFormat="1" ht="6.75"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9"/>
      <c r="AF793" s="69"/>
      <c r="AG793" s="69"/>
      <c r="AH793" s="69"/>
      <c r="AI793" s="69"/>
      <c r="AJ793" s="70"/>
      <c r="AK793" s="69"/>
      <c r="AL793" s="69"/>
      <c r="AM793" s="69"/>
      <c r="AN793" s="70"/>
      <c r="AO793" s="69"/>
      <c r="AP793" s="69"/>
      <c r="AQ793" s="69"/>
      <c r="AR793" s="70"/>
    </row>
    <row r="794" spans="1:44" s="71" customFormat="1" ht="6.75"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9"/>
      <c r="AF794" s="69"/>
      <c r="AG794" s="69"/>
      <c r="AH794" s="69"/>
      <c r="AI794" s="69"/>
      <c r="AJ794" s="70"/>
      <c r="AK794" s="69"/>
      <c r="AL794" s="69"/>
      <c r="AM794" s="69"/>
      <c r="AN794" s="70"/>
      <c r="AO794" s="69"/>
      <c r="AP794" s="69"/>
      <c r="AQ794" s="69"/>
      <c r="AR794" s="70"/>
    </row>
    <row r="795" spans="1:44" s="71" customFormat="1" ht="6.75"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9"/>
      <c r="AF795" s="69"/>
      <c r="AG795" s="69"/>
      <c r="AH795" s="69"/>
      <c r="AI795" s="69"/>
      <c r="AJ795" s="70"/>
      <c r="AK795" s="69"/>
      <c r="AL795" s="69"/>
      <c r="AM795" s="69"/>
      <c r="AN795" s="70"/>
      <c r="AO795" s="69"/>
      <c r="AP795" s="69"/>
      <c r="AQ795" s="69"/>
      <c r="AR795" s="70"/>
    </row>
    <row r="796" spans="1:44" s="71" customFormat="1" ht="6.75"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9"/>
      <c r="AF796" s="69"/>
      <c r="AG796" s="69"/>
      <c r="AH796" s="69"/>
      <c r="AI796" s="69"/>
      <c r="AJ796" s="70"/>
      <c r="AK796" s="69"/>
      <c r="AL796" s="69"/>
      <c r="AM796" s="69"/>
      <c r="AN796" s="70"/>
      <c r="AO796" s="69"/>
      <c r="AP796" s="69"/>
      <c r="AQ796" s="69"/>
      <c r="AR796" s="70"/>
    </row>
    <row r="797" spans="1:44" s="71" customFormat="1" ht="6.75"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9"/>
      <c r="AF797" s="69"/>
      <c r="AG797" s="69"/>
      <c r="AH797" s="69"/>
      <c r="AI797" s="69"/>
      <c r="AJ797" s="70"/>
      <c r="AK797" s="69"/>
      <c r="AL797" s="69"/>
      <c r="AM797" s="69"/>
      <c r="AN797" s="70"/>
      <c r="AO797" s="69"/>
      <c r="AP797" s="69"/>
      <c r="AQ797" s="69"/>
      <c r="AR797" s="70"/>
    </row>
    <row r="798" spans="1:44" s="71" customFormat="1" ht="6.75"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9"/>
      <c r="AF798" s="69"/>
      <c r="AG798" s="69"/>
      <c r="AH798" s="69"/>
      <c r="AI798" s="69"/>
      <c r="AJ798" s="70"/>
      <c r="AK798" s="69"/>
      <c r="AL798" s="69"/>
      <c r="AM798" s="69"/>
      <c r="AN798" s="70"/>
      <c r="AO798" s="69"/>
      <c r="AP798" s="69"/>
      <c r="AQ798" s="69"/>
      <c r="AR798" s="70"/>
    </row>
    <row r="799" spans="1:44" s="71" customFormat="1" ht="6.75"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9"/>
      <c r="AF799" s="69"/>
      <c r="AG799" s="69"/>
      <c r="AH799" s="69"/>
      <c r="AI799" s="69"/>
      <c r="AJ799" s="70"/>
      <c r="AK799" s="69"/>
      <c r="AL799" s="69"/>
      <c r="AM799" s="69"/>
      <c r="AN799" s="70"/>
      <c r="AO799" s="69"/>
      <c r="AP799" s="69"/>
      <c r="AQ799" s="69"/>
      <c r="AR799" s="70"/>
    </row>
    <row r="800" spans="1:44" s="71" customFormat="1" ht="6.75"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9"/>
      <c r="AF800" s="69"/>
      <c r="AG800" s="69"/>
      <c r="AH800" s="69"/>
      <c r="AI800" s="69"/>
      <c r="AJ800" s="70"/>
      <c r="AK800" s="69"/>
      <c r="AL800" s="69"/>
      <c r="AM800" s="69"/>
      <c r="AN800" s="70"/>
      <c r="AO800" s="69"/>
      <c r="AP800" s="69"/>
      <c r="AQ800" s="69"/>
      <c r="AR800" s="70"/>
    </row>
    <row r="801" spans="1:44" s="71" customFormat="1" ht="6.75"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9"/>
      <c r="AF801" s="69"/>
      <c r="AG801" s="69"/>
      <c r="AH801" s="69"/>
      <c r="AI801" s="69"/>
      <c r="AJ801" s="70"/>
      <c r="AK801" s="69"/>
      <c r="AL801" s="69"/>
      <c r="AM801" s="69"/>
      <c r="AN801" s="70"/>
      <c r="AO801" s="69"/>
      <c r="AP801" s="69"/>
      <c r="AQ801" s="69"/>
      <c r="AR801" s="70"/>
    </row>
    <row r="802" spans="1:44" s="71" customFormat="1" ht="6.75"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9"/>
      <c r="AF802" s="69"/>
      <c r="AG802" s="69"/>
      <c r="AH802" s="69"/>
      <c r="AI802" s="69"/>
      <c r="AJ802" s="70"/>
      <c r="AK802" s="69"/>
      <c r="AL802" s="69"/>
      <c r="AM802" s="69"/>
      <c r="AN802" s="70"/>
      <c r="AO802" s="69"/>
      <c r="AP802" s="69"/>
      <c r="AQ802" s="69"/>
      <c r="AR802" s="70"/>
    </row>
    <row r="803" spans="1:44" s="71" customFormat="1" ht="6.75"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9"/>
      <c r="AF803" s="69"/>
      <c r="AG803" s="69"/>
      <c r="AH803" s="69"/>
      <c r="AI803" s="69"/>
      <c r="AJ803" s="70"/>
      <c r="AK803" s="69"/>
      <c r="AL803" s="69"/>
      <c r="AM803" s="69"/>
      <c r="AN803" s="70"/>
      <c r="AO803" s="69"/>
      <c r="AP803" s="69"/>
      <c r="AQ803" s="69"/>
      <c r="AR803" s="70"/>
    </row>
    <row r="804" spans="1:44" s="71" customFormat="1" ht="6.75"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9"/>
      <c r="AF804" s="69"/>
      <c r="AG804" s="69"/>
      <c r="AH804" s="69"/>
      <c r="AI804" s="69"/>
      <c r="AJ804" s="70"/>
      <c r="AK804" s="69"/>
      <c r="AL804" s="69"/>
      <c r="AM804" s="69"/>
      <c r="AN804" s="70"/>
      <c r="AO804" s="69"/>
      <c r="AP804" s="69"/>
      <c r="AQ804" s="69"/>
      <c r="AR804" s="70"/>
    </row>
    <row r="805" spans="1:44" s="71" customFormat="1" ht="6.75"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9"/>
      <c r="AF805" s="69"/>
      <c r="AG805" s="69"/>
      <c r="AH805" s="69"/>
      <c r="AI805" s="69"/>
      <c r="AJ805" s="70"/>
      <c r="AK805" s="69"/>
      <c r="AL805" s="69"/>
      <c r="AM805" s="69"/>
      <c r="AN805" s="70"/>
      <c r="AO805" s="69"/>
      <c r="AP805" s="69"/>
      <c r="AQ805" s="69"/>
      <c r="AR805" s="70"/>
    </row>
    <row r="806" spans="1:44" s="71" customFormat="1" ht="6.75"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9"/>
      <c r="AF806" s="69"/>
      <c r="AG806" s="69"/>
      <c r="AH806" s="69"/>
      <c r="AI806" s="69"/>
      <c r="AJ806" s="70"/>
      <c r="AK806" s="69"/>
      <c r="AL806" s="69"/>
      <c r="AM806" s="69"/>
      <c r="AN806" s="70"/>
      <c r="AO806" s="69"/>
      <c r="AP806" s="69"/>
      <c r="AQ806" s="69"/>
      <c r="AR806" s="70"/>
    </row>
    <row r="807" spans="1:44" s="71" customFormat="1" ht="6.75"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9"/>
      <c r="AF807" s="69"/>
      <c r="AG807" s="69"/>
      <c r="AH807" s="69"/>
      <c r="AI807" s="69"/>
      <c r="AJ807" s="70"/>
      <c r="AK807" s="69"/>
      <c r="AL807" s="69"/>
      <c r="AM807" s="69"/>
      <c r="AN807" s="70"/>
      <c r="AO807" s="69"/>
      <c r="AP807" s="69"/>
      <c r="AQ807" s="69"/>
      <c r="AR807" s="70"/>
    </row>
    <row r="808" spans="1:44" s="71" customFormat="1" ht="6.75"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9"/>
      <c r="AF808" s="69"/>
      <c r="AG808" s="69"/>
      <c r="AH808" s="69"/>
      <c r="AI808" s="69"/>
      <c r="AJ808" s="70"/>
      <c r="AK808" s="69"/>
      <c r="AL808" s="69"/>
      <c r="AM808" s="69"/>
      <c r="AN808" s="70"/>
      <c r="AO808" s="69"/>
      <c r="AP808" s="69"/>
      <c r="AQ808" s="69"/>
      <c r="AR808" s="70"/>
    </row>
    <row r="809" spans="1:44" s="71" customFormat="1" ht="6.75"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9"/>
      <c r="AF809" s="69"/>
      <c r="AG809" s="69"/>
      <c r="AH809" s="69"/>
      <c r="AI809" s="69"/>
      <c r="AJ809" s="70"/>
      <c r="AK809" s="69"/>
      <c r="AL809" s="69"/>
      <c r="AM809" s="69"/>
      <c r="AN809" s="70"/>
      <c r="AO809" s="69"/>
      <c r="AP809" s="69"/>
      <c r="AQ809" s="69"/>
      <c r="AR809" s="70"/>
    </row>
    <row r="810" spans="1:44" s="71" customFormat="1" ht="6.75"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9"/>
      <c r="AF810" s="69"/>
      <c r="AG810" s="69"/>
      <c r="AH810" s="69"/>
      <c r="AI810" s="69"/>
      <c r="AJ810" s="70"/>
      <c r="AK810" s="69"/>
      <c r="AL810" s="69"/>
      <c r="AM810" s="69"/>
      <c r="AN810" s="70"/>
      <c r="AO810" s="69"/>
      <c r="AP810" s="69"/>
      <c r="AQ810" s="69"/>
      <c r="AR810" s="70"/>
    </row>
    <row r="811" spans="1:44" s="71" customFormat="1" ht="6.75"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9"/>
      <c r="AF811" s="69"/>
      <c r="AG811" s="69"/>
      <c r="AH811" s="69"/>
      <c r="AI811" s="69"/>
      <c r="AJ811" s="70"/>
      <c r="AK811" s="69"/>
      <c r="AL811" s="69"/>
      <c r="AM811" s="69"/>
      <c r="AN811" s="70"/>
      <c r="AO811" s="69"/>
      <c r="AP811" s="69"/>
      <c r="AQ811" s="69"/>
      <c r="AR811" s="70"/>
    </row>
    <row r="812" spans="1:44" s="71" customFormat="1" ht="6.75"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9"/>
      <c r="AF812" s="69"/>
      <c r="AG812" s="69"/>
      <c r="AH812" s="69"/>
      <c r="AI812" s="69"/>
      <c r="AJ812" s="70"/>
      <c r="AK812" s="69"/>
      <c r="AL812" s="69"/>
      <c r="AM812" s="69"/>
      <c r="AN812" s="70"/>
      <c r="AO812" s="69"/>
      <c r="AP812" s="69"/>
      <c r="AQ812" s="69"/>
      <c r="AR812" s="70"/>
    </row>
    <row r="813" spans="1:44" s="71" customFormat="1" ht="6.75"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9"/>
      <c r="AF813" s="69"/>
      <c r="AG813" s="69"/>
      <c r="AH813" s="69"/>
      <c r="AI813" s="69"/>
      <c r="AJ813" s="70"/>
      <c r="AK813" s="69"/>
      <c r="AL813" s="69"/>
      <c r="AM813" s="69"/>
      <c r="AN813" s="70"/>
      <c r="AO813" s="69"/>
      <c r="AP813" s="69"/>
      <c r="AQ813" s="69"/>
      <c r="AR813" s="70"/>
    </row>
    <row r="814" spans="1:44" s="71" customFormat="1" ht="6.75"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9"/>
      <c r="AF814" s="69"/>
      <c r="AG814" s="69"/>
      <c r="AH814" s="69"/>
      <c r="AI814" s="69"/>
      <c r="AJ814" s="70"/>
      <c r="AK814" s="69"/>
      <c r="AL814" s="69"/>
      <c r="AM814" s="69"/>
      <c r="AN814" s="70"/>
      <c r="AO814" s="69"/>
      <c r="AP814" s="69"/>
      <c r="AQ814" s="69"/>
      <c r="AR814" s="70"/>
    </row>
    <row r="815" spans="1:44" s="71" customFormat="1" ht="6.7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9"/>
      <c r="AF815" s="69"/>
      <c r="AG815" s="69"/>
      <c r="AH815" s="69"/>
      <c r="AI815" s="69"/>
      <c r="AJ815" s="70"/>
      <c r="AK815" s="69"/>
      <c r="AL815" s="69"/>
      <c r="AM815" s="69"/>
      <c r="AN815" s="70"/>
      <c r="AO815" s="69"/>
      <c r="AP815" s="69"/>
      <c r="AQ815" s="69"/>
      <c r="AR815" s="70"/>
    </row>
    <row r="816" spans="1:44" s="71" customFormat="1" ht="6.75"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9"/>
      <c r="AF816" s="69"/>
      <c r="AG816" s="69"/>
      <c r="AH816" s="69"/>
      <c r="AI816" s="69"/>
      <c r="AJ816" s="70"/>
      <c r="AK816" s="69"/>
      <c r="AL816" s="69"/>
      <c r="AM816" s="69"/>
      <c r="AN816" s="70"/>
      <c r="AO816" s="69"/>
      <c r="AP816" s="69"/>
      <c r="AQ816" s="69"/>
      <c r="AR816" s="70"/>
    </row>
    <row r="817" spans="1:44" s="71" customFormat="1" ht="6.75"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9"/>
      <c r="AF817" s="69"/>
      <c r="AG817" s="69"/>
      <c r="AH817" s="69"/>
      <c r="AI817" s="69"/>
      <c r="AJ817" s="70"/>
      <c r="AK817" s="69"/>
      <c r="AL817" s="69"/>
      <c r="AM817" s="69"/>
      <c r="AN817" s="70"/>
      <c r="AO817" s="69"/>
      <c r="AP817" s="69"/>
      <c r="AQ817" s="69"/>
      <c r="AR817" s="70"/>
    </row>
    <row r="818" spans="1:44" s="71" customFormat="1" ht="6.75"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9"/>
      <c r="AF818" s="69"/>
      <c r="AG818" s="69"/>
      <c r="AH818" s="69"/>
      <c r="AI818" s="69"/>
      <c r="AJ818" s="70"/>
      <c r="AK818" s="69"/>
      <c r="AL818" s="69"/>
      <c r="AM818" s="69"/>
      <c r="AN818" s="70"/>
      <c r="AO818" s="69"/>
      <c r="AP818" s="69"/>
      <c r="AQ818" s="69"/>
      <c r="AR818" s="70"/>
    </row>
    <row r="819" spans="1:44" s="71" customFormat="1" ht="6.75"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9"/>
      <c r="AF819" s="69"/>
      <c r="AG819" s="69"/>
      <c r="AH819" s="69"/>
      <c r="AI819" s="69"/>
      <c r="AJ819" s="70"/>
      <c r="AK819" s="69"/>
      <c r="AL819" s="69"/>
      <c r="AM819" s="69"/>
      <c r="AN819" s="70"/>
      <c r="AO819" s="69"/>
      <c r="AP819" s="69"/>
      <c r="AQ819" s="69"/>
      <c r="AR819" s="70"/>
    </row>
    <row r="820" spans="1:44" s="71" customFormat="1" ht="6.75"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9"/>
      <c r="AF820" s="69"/>
      <c r="AG820" s="69"/>
      <c r="AH820" s="69"/>
      <c r="AI820" s="69"/>
      <c r="AJ820" s="70"/>
      <c r="AK820" s="69"/>
      <c r="AL820" s="69"/>
      <c r="AM820" s="69"/>
      <c r="AN820" s="70"/>
      <c r="AO820" s="69"/>
      <c r="AP820" s="69"/>
      <c r="AQ820" s="69"/>
      <c r="AR820" s="70"/>
    </row>
    <row r="821" spans="1:44" s="71" customFormat="1" ht="6.75"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9"/>
      <c r="AF821" s="69"/>
      <c r="AG821" s="69"/>
      <c r="AH821" s="69"/>
      <c r="AI821" s="69"/>
      <c r="AJ821" s="70"/>
      <c r="AK821" s="69"/>
      <c r="AL821" s="69"/>
      <c r="AM821" s="69"/>
      <c r="AN821" s="70"/>
      <c r="AO821" s="69"/>
      <c r="AP821" s="69"/>
      <c r="AQ821" s="69"/>
      <c r="AR821" s="70"/>
    </row>
    <row r="822" spans="1:44" s="71" customFormat="1" ht="6.75"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9"/>
      <c r="AF822" s="69"/>
      <c r="AG822" s="69"/>
      <c r="AH822" s="69"/>
      <c r="AI822" s="69"/>
      <c r="AJ822" s="70"/>
      <c r="AK822" s="69"/>
      <c r="AL822" s="69"/>
      <c r="AM822" s="69"/>
      <c r="AN822" s="70"/>
      <c r="AO822" s="69"/>
      <c r="AP822" s="69"/>
      <c r="AQ822" s="69"/>
      <c r="AR822" s="70"/>
    </row>
    <row r="823" spans="1:44" s="71" customFormat="1" ht="6.75"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9"/>
      <c r="AF823" s="69"/>
      <c r="AG823" s="69"/>
      <c r="AH823" s="69"/>
      <c r="AI823" s="69"/>
      <c r="AJ823" s="70"/>
      <c r="AK823" s="69"/>
      <c r="AL823" s="69"/>
      <c r="AM823" s="69"/>
      <c r="AN823" s="70"/>
      <c r="AO823" s="69"/>
      <c r="AP823" s="69"/>
      <c r="AQ823" s="69"/>
      <c r="AR823" s="70"/>
    </row>
    <row r="824" spans="1:44" s="71" customFormat="1" ht="6.75"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9"/>
      <c r="AF824" s="69"/>
      <c r="AG824" s="69"/>
      <c r="AH824" s="69"/>
      <c r="AI824" s="69"/>
      <c r="AJ824" s="70"/>
      <c r="AK824" s="69"/>
      <c r="AL824" s="69"/>
      <c r="AM824" s="69"/>
      <c r="AN824" s="70"/>
      <c r="AO824" s="69"/>
      <c r="AP824" s="69"/>
      <c r="AQ824" s="69"/>
      <c r="AR824" s="70"/>
    </row>
    <row r="825" spans="1:44" s="71" customFormat="1" ht="6.75"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9"/>
      <c r="AF825" s="69"/>
      <c r="AG825" s="69"/>
      <c r="AH825" s="69"/>
      <c r="AI825" s="69"/>
      <c r="AJ825" s="70"/>
      <c r="AK825" s="69"/>
      <c r="AL825" s="69"/>
      <c r="AM825" s="69"/>
      <c r="AN825" s="70"/>
      <c r="AO825" s="69"/>
      <c r="AP825" s="69"/>
      <c r="AQ825" s="69"/>
      <c r="AR825" s="70"/>
    </row>
    <row r="826" spans="1:44" s="71" customFormat="1" ht="6.75"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9"/>
      <c r="AF826" s="69"/>
      <c r="AG826" s="69"/>
      <c r="AH826" s="69"/>
      <c r="AI826" s="69"/>
      <c r="AJ826" s="70"/>
      <c r="AK826" s="69"/>
      <c r="AL826" s="69"/>
      <c r="AM826" s="69"/>
      <c r="AN826" s="70"/>
      <c r="AO826" s="69"/>
      <c r="AP826" s="69"/>
      <c r="AQ826" s="69"/>
      <c r="AR826" s="70"/>
    </row>
    <row r="827" spans="1:44" s="71" customFormat="1" ht="6.75"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9"/>
      <c r="AF827" s="69"/>
      <c r="AG827" s="69"/>
      <c r="AH827" s="69"/>
      <c r="AI827" s="69"/>
      <c r="AJ827" s="70"/>
      <c r="AK827" s="69"/>
      <c r="AL827" s="69"/>
      <c r="AM827" s="69"/>
      <c r="AN827" s="70"/>
      <c r="AO827" s="69"/>
      <c r="AP827" s="69"/>
      <c r="AQ827" s="69"/>
      <c r="AR827" s="70"/>
    </row>
    <row r="828" spans="1:44" s="71" customFormat="1" ht="6.75"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9"/>
      <c r="AF828" s="69"/>
      <c r="AG828" s="69"/>
      <c r="AH828" s="69"/>
      <c r="AI828" s="69"/>
      <c r="AJ828" s="70"/>
      <c r="AK828" s="69"/>
      <c r="AL828" s="69"/>
      <c r="AM828" s="69"/>
      <c r="AN828" s="70"/>
      <c r="AO828" s="69"/>
      <c r="AP828" s="69"/>
      <c r="AQ828" s="69"/>
      <c r="AR828" s="70"/>
    </row>
    <row r="829" spans="1:44" s="71" customFormat="1" ht="6.75"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9"/>
      <c r="AF829" s="69"/>
      <c r="AG829" s="69"/>
      <c r="AH829" s="69"/>
      <c r="AI829" s="69"/>
      <c r="AJ829" s="70"/>
      <c r="AK829" s="69"/>
      <c r="AL829" s="69"/>
      <c r="AM829" s="69"/>
      <c r="AN829" s="70"/>
      <c r="AO829" s="69"/>
      <c r="AP829" s="69"/>
      <c r="AQ829" s="69"/>
      <c r="AR829" s="70"/>
    </row>
    <row r="830" spans="1:44" s="71" customFormat="1" ht="6.75"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9"/>
      <c r="AF830" s="69"/>
      <c r="AG830" s="69"/>
      <c r="AH830" s="69"/>
      <c r="AI830" s="69"/>
      <c r="AJ830" s="70"/>
      <c r="AK830" s="69"/>
      <c r="AL830" s="69"/>
      <c r="AM830" s="69"/>
      <c r="AN830" s="70"/>
      <c r="AO830" s="69"/>
      <c r="AP830" s="69"/>
      <c r="AQ830" s="69"/>
      <c r="AR830" s="70"/>
    </row>
    <row r="831" spans="1:44" s="71" customFormat="1" ht="6.75"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9"/>
      <c r="AF831" s="69"/>
      <c r="AG831" s="69"/>
      <c r="AH831" s="69"/>
      <c r="AI831" s="69"/>
      <c r="AJ831" s="70"/>
      <c r="AK831" s="69"/>
      <c r="AL831" s="69"/>
      <c r="AM831" s="69"/>
      <c r="AN831" s="70"/>
      <c r="AO831" s="69"/>
      <c r="AP831" s="69"/>
      <c r="AQ831" s="69"/>
      <c r="AR831" s="70"/>
    </row>
    <row r="832" spans="1:44" s="71" customFormat="1" ht="6.75"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9"/>
      <c r="AF832" s="69"/>
      <c r="AG832" s="69"/>
      <c r="AH832" s="69"/>
      <c r="AI832" s="69"/>
      <c r="AJ832" s="70"/>
      <c r="AK832" s="69"/>
      <c r="AL832" s="69"/>
      <c r="AM832" s="69"/>
      <c r="AN832" s="70"/>
      <c r="AO832" s="69"/>
      <c r="AP832" s="69"/>
      <c r="AQ832" s="69"/>
      <c r="AR832" s="70"/>
    </row>
    <row r="833" spans="1:44" s="71" customFormat="1" ht="6.75"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9"/>
      <c r="AF833" s="69"/>
      <c r="AG833" s="69"/>
      <c r="AH833" s="69"/>
      <c r="AI833" s="69"/>
      <c r="AJ833" s="70"/>
      <c r="AK833" s="69"/>
      <c r="AL833" s="69"/>
      <c r="AM833" s="69"/>
      <c r="AN833" s="70"/>
      <c r="AO833" s="69"/>
      <c r="AP833" s="69"/>
      <c r="AQ833" s="69"/>
      <c r="AR833" s="70"/>
    </row>
    <row r="834" spans="1:44" s="71" customFormat="1" ht="6.75"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9"/>
      <c r="AF834" s="69"/>
      <c r="AG834" s="69"/>
      <c r="AH834" s="69"/>
      <c r="AI834" s="69"/>
      <c r="AJ834" s="70"/>
      <c r="AK834" s="69"/>
      <c r="AL834" s="69"/>
      <c r="AM834" s="69"/>
      <c r="AN834" s="70"/>
      <c r="AO834" s="69"/>
      <c r="AP834" s="69"/>
      <c r="AQ834" s="69"/>
      <c r="AR834" s="70"/>
    </row>
    <row r="835" spans="1:44" s="71" customFormat="1" ht="6.75"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9"/>
      <c r="AF835" s="69"/>
      <c r="AG835" s="69"/>
      <c r="AH835" s="69"/>
      <c r="AI835" s="69"/>
      <c r="AJ835" s="70"/>
      <c r="AK835" s="69"/>
      <c r="AL835" s="69"/>
      <c r="AM835" s="69"/>
      <c r="AN835" s="70"/>
      <c r="AO835" s="69"/>
      <c r="AP835" s="69"/>
      <c r="AQ835" s="69"/>
      <c r="AR835" s="70"/>
    </row>
    <row r="836" spans="1:44" s="71" customFormat="1" ht="6.75"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9"/>
      <c r="AF836" s="69"/>
      <c r="AG836" s="69"/>
      <c r="AH836" s="69"/>
      <c r="AI836" s="69"/>
      <c r="AJ836" s="70"/>
      <c r="AK836" s="69"/>
      <c r="AL836" s="69"/>
      <c r="AM836" s="69"/>
      <c r="AN836" s="70"/>
      <c r="AO836" s="69"/>
      <c r="AP836" s="69"/>
      <c r="AQ836" s="69"/>
      <c r="AR836" s="70"/>
    </row>
    <row r="837" spans="1:44" s="71" customFormat="1" ht="6.75"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9"/>
      <c r="AF837" s="69"/>
      <c r="AG837" s="69"/>
      <c r="AH837" s="69"/>
      <c r="AI837" s="69"/>
      <c r="AJ837" s="70"/>
      <c r="AK837" s="69"/>
      <c r="AL837" s="69"/>
      <c r="AM837" s="69"/>
      <c r="AN837" s="70"/>
      <c r="AO837" s="69"/>
      <c r="AP837" s="69"/>
      <c r="AQ837" s="69"/>
      <c r="AR837" s="70"/>
    </row>
    <row r="838" spans="1:44" s="71" customFormat="1" ht="6.75"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9"/>
      <c r="AF838" s="69"/>
      <c r="AG838" s="69"/>
      <c r="AH838" s="69"/>
      <c r="AI838" s="69"/>
      <c r="AJ838" s="70"/>
      <c r="AK838" s="69"/>
      <c r="AL838" s="69"/>
      <c r="AM838" s="69"/>
      <c r="AN838" s="70"/>
      <c r="AO838" s="69"/>
      <c r="AP838" s="69"/>
      <c r="AQ838" s="69"/>
      <c r="AR838" s="70"/>
    </row>
    <row r="839" spans="1:44" s="71" customFormat="1" ht="6.75"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9"/>
      <c r="AF839" s="69"/>
      <c r="AG839" s="69"/>
      <c r="AH839" s="69"/>
      <c r="AI839" s="69"/>
      <c r="AJ839" s="70"/>
      <c r="AK839" s="69"/>
      <c r="AL839" s="69"/>
      <c r="AM839" s="69"/>
      <c r="AN839" s="70"/>
      <c r="AO839" s="69"/>
      <c r="AP839" s="69"/>
      <c r="AQ839" s="69"/>
      <c r="AR839" s="70"/>
    </row>
    <row r="840" spans="1:44" s="71" customFormat="1" ht="6.75"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9"/>
      <c r="AF840" s="69"/>
      <c r="AG840" s="69"/>
      <c r="AH840" s="69"/>
      <c r="AI840" s="69"/>
      <c r="AJ840" s="70"/>
      <c r="AK840" s="69"/>
      <c r="AL840" s="69"/>
      <c r="AM840" s="69"/>
      <c r="AN840" s="70"/>
      <c r="AO840" s="69"/>
      <c r="AP840" s="69"/>
      <c r="AQ840" s="69"/>
      <c r="AR840" s="70"/>
    </row>
    <row r="841" spans="1:44" s="71" customFormat="1" ht="6.75"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9"/>
      <c r="AF841" s="69"/>
      <c r="AG841" s="69"/>
      <c r="AH841" s="69"/>
      <c r="AI841" s="69"/>
      <c r="AJ841" s="70"/>
      <c r="AK841" s="69"/>
      <c r="AL841" s="69"/>
      <c r="AM841" s="69"/>
      <c r="AN841" s="70"/>
      <c r="AO841" s="69"/>
      <c r="AP841" s="69"/>
      <c r="AQ841" s="69"/>
      <c r="AR841" s="70"/>
    </row>
    <row r="842" spans="1:44" s="71" customFormat="1" ht="6.75"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9"/>
      <c r="AF842" s="69"/>
      <c r="AG842" s="69"/>
      <c r="AH842" s="69"/>
      <c r="AI842" s="69"/>
      <c r="AJ842" s="70"/>
      <c r="AK842" s="69"/>
      <c r="AL842" s="69"/>
      <c r="AM842" s="69"/>
      <c r="AN842" s="70"/>
      <c r="AO842" s="69"/>
      <c r="AP842" s="69"/>
      <c r="AQ842" s="69"/>
      <c r="AR842" s="70"/>
    </row>
    <row r="843" spans="1:44" s="71" customFormat="1" ht="6.75"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9"/>
      <c r="AF843" s="69"/>
      <c r="AG843" s="69"/>
      <c r="AH843" s="69"/>
      <c r="AI843" s="69"/>
      <c r="AJ843" s="70"/>
      <c r="AK843" s="69"/>
      <c r="AL843" s="69"/>
      <c r="AM843" s="69"/>
      <c r="AN843" s="70"/>
      <c r="AO843" s="69"/>
      <c r="AP843" s="69"/>
      <c r="AQ843" s="69"/>
      <c r="AR843" s="70"/>
    </row>
    <row r="844" spans="1:44" s="71" customFormat="1" ht="6.75"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9"/>
      <c r="AF844" s="69"/>
      <c r="AG844" s="69"/>
      <c r="AH844" s="69"/>
      <c r="AI844" s="69"/>
      <c r="AJ844" s="70"/>
      <c r="AK844" s="69"/>
      <c r="AL844" s="69"/>
      <c r="AM844" s="69"/>
      <c r="AN844" s="70"/>
      <c r="AO844" s="69"/>
      <c r="AP844" s="69"/>
      <c r="AQ844" s="69"/>
      <c r="AR844" s="70"/>
    </row>
    <row r="845" spans="1:44" s="71" customFormat="1" ht="6.75"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9"/>
      <c r="AF845" s="69"/>
      <c r="AG845" s="69"/>
      <c r="AH845" s="69"/>
      <c r="AI845" s="69"/>
      <c r="AJ845" s="70"/>
      <c r="AK845" s="69"/>
      <c r="AL845" s="69"/>
      <c r="AM845" s="69"/>
      <c r="AN845" s="70"/>
      <c r="AO845" s="69"/>
      <c r="AP845" s="69"/>
      <c r="AQ845" s="69"/>
      <c r="AR845" s="70"/>
    </row>
    <row r="846" spans="1:44" s="71" customFormat="1" ht="6.75"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9"/>
      <c r="AF846" s="69"/>
      <c r="AG846" s="69"/>
      <c r="AH846" s="69"/>
      <c r="AI846" s="69"/>
      <c r="AJ846" s="70"/>
      <c r="AK846" s="69"/>
      <c r="AL846" s="69"/>
      <c r="AM846" s="69"/>
      <c r="AN846" s="70"/>
      <c r="AO846" s="69"/>
      <c r="AP846" s="69"/>
      <c r="AQ846" s="69"/>
      <c r="AR846" s="70"/>
    </row>
    <row r="847" spans="1:44" s="71" customFormat="1" ht="6.75"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9"/>
      <c r="AF847" s="69"/>
      <c r="AG847" s="69"/>
      <c r="AH847" s="69"/>
      <c r="AI847" s="69"/>
      <c r="AJ847" s="70"/>
      <c r="AK847" s="69"/>
      <c r="AL847" s="69"/>
      <c r="AM847" s="69"/>
      <c r="AN847" s="70"/>
      <c r="AO847" s="69"/>
      <c r="AP847" s="69"/>
      <c r="AQ847" s="69"/>
      <c r="AR847" s="70"/>
    </row>
    <row r="848" spans="1:44" s="71" customFormat="1" ht="6.75"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9"/>
      <c r="AF848" s="69"/>
      <c r="AG848" s="69"/>
      <c r="AH848" s="69"/>
      <c r="AI848" s="69"/>
      <c r="AJ848" s="70"/>
      <c r="AK848" s="69"/>
      <c r="AL848" s="69"/>
      <c r="AM848" s="69"/>
      <c r="AN848" s="70"/>
      <c r="AO848" s="69"/>
      <c r="AP848" s="69"/>
      <c r="AQ848" s="69"/>
      <c r="AR848" s="70"/>
    </row>
    <row r="849" spans="1:44" s="71" customFormat="1" ht="6.75"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9"/>
      <c r="AF849" s="69"/>
      <c r="AG849" s="69"/>
      <c r="AH849" s="69"/>
      <c r="AI849" s="69"/>
      <c r="AJ849" s="70"/>
      <c r="AK849" s="69"/>
      <c r="AL849" s="69"/>
      <c r="AM849" s="69"/>
      <c r="AN849" s="70"/>
      <c r="AO849" s="69"/>
      <c r="AP849" s="69"/>
      <c r="AQ849" s="69"/>
      <c r="AR849" s="70"/>
    </row>
    <row r="850" spans="1:44" s="71" customFormat="1" ht="6.75"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9"/>
      <c r="AF850" s="69"/>
      <c r="AG850" s="69"/>
      <c r="AH850" s="69"/>
      <c r="AI850" s="69"/>
      <c r="AJ850" s="70"/>
      <c r="AK850" s="69"/>
      <c r="AL850" s="69"/>
      <c r="AM850" s="69"/>
      <c r="AN850" s="70"/>
      <c r="AO850" s="69"/>
      <c r="AP850" s="69"/>
      <c r="AQ850" s="69"/>
      <c r="AR850" s="70"/>
    </row>
    <row r="851" spans="1:44" s="71" customFormat="1" ht="6.75"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9"/>
      <c r="AF851" s="69"/>
      <c r="AG851" s="69"/>
      <c r="AH851" s="69"/>
      <c r="AI851" s="69"/>
      <c r="AJ851" s="70"/>
      <c r="AK851" s="69"/>
      <c r="AL851" s="69"/>
      <c r="AM851" s="69"/>
      <c r="AN851" s="70"/>
      <c r="AO851" s="69"/>
      <c r="AP851" s="69"/>
      <c r="AQ851" s="69"/>
      <c r="AR851" s="70"/>
    </row>
    <row r="852" spans="1:44" s="71" customFormat="1" ht="6.75"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9"/>
      <c r="AF852" s="69"/>
      <c r="AG852" s="69"/>
      <c r="AH852" s="69"/>
      <c r="AI852" s="69"/>
      <c r="AJ852" s="70"/>
      <c r="AK852" s="69"/>
      <c r="AL852" s="69"/>
      <c r="AM852" s="69"/>
      <c r="AN852" s="70"/>
      <c r="AO852" s="69"/>
      <c r="AP852" s="69"/>
      <c r="AQ852" s="69"/>
      <c r="AR852" s="70"/>
    </row>
    <row r="853" spans="1:44" s="71" customFormat="1" ht="6.75"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9"/>
      <c r="AF853" s="69"/>
      <c r="AG853" s="69"/>
      <c r="AH853" s="69"/>
      <c r="AI853" s="69"/>
      <c r="AJ853" s="70"/>
      <c r="AK853" s="69"/>
      <c r="AL853" s="69"/>
      <c r="AM853" s="69"/>
      <c r="AN853" s="70"/>
      <c r="AO853" s="69"/>
      <c r="AP853" s="69"/>
      <c r="AQ853" s="69"/>
      <c r="AR853" s="70"/>
    </row>
    <row r="854" spans="1:44" s="71" customFormat="1" ht="6.75"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9"/>
      <c r="AF854" s="69"/>
      <c r="AG854" s="69"/>
      <c r="AH854" s="69"/>
      <c r="AI854" s="69"/>
      <c r="AJ854" s="70"/>
      <c r="AK854" s="69"/>
      <c r="AL854" s="69"/>
      <c r="AM854" s="69"/>
      <c r="AN854" s="70"/>
      <c r="AO854" s="69"/>
      <c r="AP854" s="69"/>
      <c r="AQ854" s="69"/>
      <c r="AR854" s="70"/>
    </row>
    <row r="855" spans="1:44" s="71" customFormat="1" ht="6.75"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9"/>
      <c r="AF855" s="69"/>
      <c r="AG855" s="69"/>
      <c r="AH855" s="69"/>
      <c r="AI855" s="69"/>
      <c r="AJ855" s="70"/>
      <c r="AK855" s="69"/>
      <c r="AL855" s="69"/>
      <c r="AM855" s="69"/>
      <c r="AN855" s="70"/>
      <c r="AO855" s="69"/>
      <c r="AP855" s="69"/>
      <c r="AQ855" s="69"/>
      <c r="AR855" s="70"/>
    </row>
    <row r="856" spans="1:44" s="71" customFormat="1" ht="6.75"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9"/>
      <c r="AF856" s="69"/>
      <c r="AG856" s="69"/>
      <c r="AH856" s="69"/>
      <c r="AI856" s="69"/>
      <c r="AJ856" s="70"/>
      <c r="AK856" s="69"/>
      <c r="AL856" s="69"/>
      <c r="AM856" s="69"/>
      <c r="AN856" s="70"/>
      <c r="AO856" s="69"/>
      <c r="AP856" s="69"/>
      <c r="AQ856" s="69"/>
      <c r="AR856" s="70"/>
    </row>
    <row r="857" spans="1:44" s="71" customFormat="1" ht="6.75"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9"/>
      <c r="AF857" s="69"/>
      <c r="AG857" s="69"/>
      <c r="AH857" s="69"/>
      <c r="AI857" s="69"/>
      <c r="AJ857" s="70"/>
      <c r="AK857" s="69"/>
      <c r="AL857" s="69"/>
      <c r="AM857" s="69"/>
      <c r="AN857" s="70"/>
      <c r="AO857" s="69"/>
      <c r="AP857" s="69"/>
      <c r="AQ857" s="69"/>
      <c r="AR857" s="70"/>
    </row>
    <row r="858" spans="1:44" s="71" customFormat="1" ht="6.75"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9"/>
      <c r="AF858" s="69"/>
      <c r="AG858" s="69"/>
      <c r="AH858" s="69"/>
      <c r="AI858" s="69"/>
      <c r="AJ858" s="70"/>
      <c r="AK858" s="69"/>
      <c r="AL858" s="69"/>
      <c r="AM858" s="69"/>
      <c r="AN858" s="70"/>
      <c r="AO858" s="69"/>
      <c r="AP858" s="69"/>
      <c r="AQ858" s="69"/>
      <c r="AR858" s="70"/>
    </row>
    <row r="859" spans="1:44" s="71" customFormat="1" ht="6.75"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9"/>
      <c r="AF859" s="69"/>
      <c r="AG859" s="69"/>
      <c r="AH859" s="69"/>
      <c r="AI859" s="69"/>
      <c r="AJ859" s="70"/>
      <c r="AK859" s="69"/>
      <c r="AL859" s="69"/>
      <c r="AM859" s="69"/>
      <c r="AN859" s="70"/>
      <c r="AO859" s="69"/>
      <c r="AP859" s="69"/>
      <c r="AQ859" s="69"/>
      <c r="AR859" s="70"/>
    </row>
    <row r="860" spans="1:44" s="71" customFormat="1" ht="6.75"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9"/>
      <c r="AF860" s="69"/>
      <c r="AG860" s="69"/>
      <c r="AH860" s="69"/>
      <c r="AI860" s="69"/>
      <c r="AJ860" s="70"/>
      <c r="AK860" s="69"/>
      <c r="AL860" s="69"/>
      <c r="AM860" s="69"/>
      <c r="AN860" s="70"/>
      <c r="AO860" s="69"/>
      <c r="AP860" s="69"/>
      <c r="AQ860" s="69"/>
      <c r="AR860" s="70"/>
    </row>
    <row r="861" spans="1:44" s="71" customFormat="1" ht="6.75"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9"/>
      <c r="AF861" s="69"/>
      <c r="AG861" s="69"/>
      <c r="AH861" s="69"/>
      <c r="AI861" s="69"/>
      <c r="AJ861" s="70"/>
      <c r="AK861" s="69"/>
      <c r="AL861" s="69"/>
      <c r="AM861" s="69"/>
      <c r="AN861" s="70"/>
      <c r="AO861" s="69"/>
      <c r="AP861" s="69"/>
      <c r="AQ861" s="69"/>
      <c r="AR861" s="70"/>
    </row>
    <row r="862" spans="1:44" s="71" customFormat="1" ht="6.75"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9"/>
      <c r="AF862" s="69"/>
      <c r="AG862" s="69"/>
      <c r="AH862" s="69"/>
      <c r="AI862" s="69"/>
      <c r="AJ862" s="70"/>
      <c r="AK862" s="69"/>
      <c r="AL862" s="69"/>
      <c r="AM862" s="69"/>
      <c r="AN862" s="70"/>
      <c r="AO862" s="69"/>
      <c r="AP862" s="69"/>
      <c r="AQ862" s="69"/>
      <c r="AR862" s="70"/>
    </row>
    <row r="863" spans="1:44" s="71" customFormat="1" ht="6.75"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9"/>
      <c r="AF863" s="69"/>
      <c r="AG863" s="69"/>
      <c r="AH863" s="69"/>
      <c r="AI863" s="69"/>
      <c r="AJ863" s="70"/>
      <c r="AK863" s="69"/>
      <c r="AL863" s="69"/>
      <c r="AM863" s="69"/>
      <c r="AN863" s="70"/>
      <c r="AO863" s="69"/>
      <c r="AP863" s="69"/>
      <c r="AQ863" s="69"/>
      <c r="AR863" s="70"/>
    </row>
    <row r="864" spans="1:44" s="71" customFormat="1" ht="6.75"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9"/>
      <c r="AF864" s="69"/>
      <c r="AG864" s="69"/>
      <c r="AH864" s="69"/>
      <c r="AI864" s="69"/>
      <c r="AJ864" s="70"/>
      <c r="AK864" s="69"/>
      <c r="AL864" s="69"/>
      <c r="AM864" s="69"/>
      <c r="AN864" s="70"/>
      <c r="AO864" s="69"/>
      <c r="AP864" s="69"/>
      <c r="AQ864" s="69"/>
      <c r="AR864" s="70"/>
    </row>
    <row r="865" spans="1:44" s="71" customFormat="1" ht="6.75"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9"/>
      <c r="AF865" s="69"/>
      <c r="AG865" s="69"/>
      <c r="AH865" s="69"/>
      <c r="AI865" s="69"/>
      <c r="AJ865" s="70"/>
      <c r="AK865" s="69"/>
      <c r="AL865" s="69"/>
      <c r="AM865" s="69"/>
      <c r="AN865" s="70"/>
      <c r="AO865" s="69"/>
      <c r="AP865" s="69"/>
      <c r="AQ865" s="69"/>
      <c r="AR865" s="70"/>
    </row>
    <row r="866" spans="1:44" s="71" customFormat="1" ht="6.75"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9"/>
      <c r="AF866" s="69"/>
      <c r="AG866" s="69"/>
      <c r="AH866" s="69"/>
      <c r="AI866" s="69"/>
      <c r="AJ866" s="70"/>
      <c r="AK866" s="69"/>
      <c r="AL866" s="69"/>
      <c r="AM866" s="69"/>
      <c r="AN866" s="70"/>
      <c r="AO866" s="69"/>
      <c r="AP866" s="69"/>
      <c r="AQ866" s="69"/>
      <c r="AR866" s="70"/>
    </row>
    <row r="867" spans="1:44" s="71" customFormat="1" ht="6.75"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9"/>
      <c r="AF867" s="69"/>
      <c r="AG867" s="69"/>
      <c r="AH867" s="69"/>
      <c r="AI867" s="69"/>
      <c r="AJ867" s="70"/>
      <c r="AK867" s="69"/>
      <c r="AL867" s="69"/>
      <c r="AM867" s="69"/>
      <c r="AN867" s="70"/>
      <c r="AO867" s="69"/>
      <c r="AP867" s="69"/>
      <c r="AQ867" s="69"/>
      <c r="AR867" s="70"/>
    </row>
    <row r="868" spans="1:44" s="71" customFormat="1" ht="6.75"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9"/>
      <c r="AF868" s="69"/>
      <c r="AG868" s="69"/>
      <c r="AH868" s="69"/>
      <c r="AI868" s="69"/>
      <c r="AJ868" s="70"/>
      <c r="AK868" s="69"/>
      <c r="AL868" s="69"/>
      <c r="AM868" s="69"/>
      <c r="AN868" s="70"/>
      <c r="AO868" s="69"/>
      <c r="AP868" s="69"/>
      <c r="AQ868" s="69"/>
      <c r="AR868" s="70"/>
    </row>
    <row r="869" spans="1:44" s="71" customFormat="1" ht="6.75"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9"/>
      <c r="AF869" s="69"/>
      <c r="AG869" s="69"/>
      <c r="AH869" s="69"/>
      <c r="AI869" s="69"/>
      <c r="AJ869" s="70"/>
      <c r="AK869" s="69"/>
      <c r="AL869" s="69"/>
      <c r="AM869" s="69"/>
      <c r="AN869" s="70"/>
      <c r="AO869" s="69"/>
      <c r="AP869" s="69"/>
      <c r="AQ869" s="69"/>
      <c r="AR869" s="70"/>
    </row>
    <row r="870" spans="1:44" s="71" customFormat="1" ht="6.75"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9"/>
      <c r="AF870" s="69"/>
      <c r="AG870" s="69"/>
      <c r="AH870" s="69"/>
      <c r="AI870" s="69"/>
      <c r="AJ870" s="70"/>
      <c r="AK870" s="69"/>
      <c r="AL870" s="69"/>
      <c r="AM870" s="69"/>
      <c r="AN870" s="70"/>
      <c r="AO870" s="69"/>
      <c r="AP870" s="69"/>
      <c r="AQ870" s="69"/>
      <c r="AR870" s="70"/>
    </row>
    <row r="871" spans="1:44" s="71" customFormat="1" ht="6.75"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9"/>
      <c r="AF871" s="69"/>
      <c r="AG871" s="69"/>
      <c r="AH871" s="69"/>
      <c r="AI871" s="69"/>
      <c r="AJ871" s="70"/>
      <c r="AK871" s="69"/>
      <c r="AL871" s="69"/>
      <c r="AM871" s="69"/>
      <c r="AN871" s="70"/>
      <c r="AO871" s="69"/>
      <c r="AP871" s="69"/>
      <c r="AQ871" s="69"/>
      <c r="AR871" s="70"/>
    </row>
    <row r="872" spans="1:44" s="71" customFormat="1" ht="6.75"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9"/>
      <c r="AF872" s="69"/>
      <c r="AG872" s="69"/>
      <c r="AH872" s="69"/>
      <c r="AI872" s="69"/>
      <c r="AJ872" s="70"/>
      <c r="AK872" s="69"/>
      <c r="AL872" s="69"/>
      <c r="AM872" s="69"/>
      <c r="AN872" s="70"/>
      <c r="AO872" s="69"/>
      <c r="AP872" s="69"/>
      <c r="AQ872" s="69"/>
      <c r="AR872" s="70"/>
    </row>
    <row r="873" spans="1:44" s="71" customFormat="1" ht="6.75"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9"/>
      <c r="AF873" s="69"/>
      <c r="AG873" s="69"/>
      <c r="AH873" s="69"/>
      <c r="AI873" s="69"/>
      <c r="AJ873" s="70"/>
      <c r="AK873" s="69"/>
      <c r="AL873" s="69"/>
      <c r="AM873" s="69"/>
      <c r="AN873" s="70"/>
      <c r="AO873" s="69"/>
      <c r="AP873" s="69"/>
      <c r="AQ873" s="69"/>
      <c r="AR873" s="70"/>
    </row>
    <row r="874" spans="1:44" s="71" customFormat="1" ht="6.75"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9"/>
      <c r="AF874" s="69"/>
      <c r="AG874" s="69"/>
      <c r="AH874" s="69"/>
      <c r="AI874" s="69"/>
      <c r="AJ874" s="70"/>
      <c r="AK874" s="69"/>
      <c r="AL874" s="69"/>
      <c r="AM874" s="69"/>
      <c r="AN874" s="70"/>
      <c r="AO874" s="69"/>
      <c r="AP874" s="69"/>
      <c r="AQ874" s="69"/>
      <c r="AR874" s="70"/>
    </row>
    <row r="875" spans="1:44" s="71" customFormat="1" ht="6.75"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9"/>
      <c r="AF875" s="69"/>
      <c r="AG875" s="69"/>
      <c r="AH875" s="69"/>
      <c r="AI875" s="69"/>
      <c r="AJ875" s="70"/>
      <c r="AK875" s="69"/>
      <c r="AL875" s="69"/>
      <c r="AM875" s="69"/>
      <c r="AN875" s="70"/>
      <c r="AO875" s="69"/>
      <c r="AP875" s="69"/>
      <c r="AQ875" s="69"/>
      <c r="AR875" s="70"/>
    </row>
    <row r="876" spans="1:44" s="71" customFormat="1" ht="6.75"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9"/>
      <c r="AF876" s="69"/>
      <c r="AG876" s="69"/>
      <c r="AH876" s="69"/>
      <c r="AI876" s="69"/>
      <c r="AJ876" s="70"/>
      <c r="AK876" s="69"/>
      <c r="AL876" s="69"/>
      <c r="AM876" s="69"/>
      <c r="AN876" s="70"/>
      <c r="AO876" s="69"/>
      <c r="AP876" s="69"/>
      <c r="AQ876" s="69"/>
      <c r="AR876" s="70"/>
    </row>
    <row r="877" spans="1:44" s="71" customFormat="1" ht="6.75"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9"/>
      <c r="AF877" s="69"/>
      <c r="AG877" s="69"/>
      <c r="AH877" s="69"/>
      <c r="AI877" s="69"/>
      <c r="AJ877" s="70"/>
      <c r="AK877" s="69"/>
      <c r="AL877" s="69"/>
      <c r="AM877" s="69"/>
      <c r="AN877" s="70"/>
      <c r="AO877" s="69"/>
      <c r="AP877" s="69"/>
      <c r="AQ877" s="69"/>
      <c r="AR877" s="70"/>
    </row>
    <row r="878" spans="1:44" s="71" customFormat="1" ht="6.75"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9"/>
      <c r="AF878" s="69"/>
      <c r="AG878" s="69"/>
      <c r="AH878" s="69"/>
      <c r="AI878" s="69"/>
      <c r="AJ878" s="70"/>
      <c r="AK878" s="69"/>
      <c r="AL878" s="69"/>
      <c r="AM878" s="69"/>
      <c r="AN878" s="70"/>
      <c r="AO878" s="69"/>
      <c r="AP878" s="69"/>
      <c r="AQ878" s="69"/>
      <c r="AR878" s="70"/>
    </row>
    <row r="879" spans="1:44" s="71" customFormat="1" ht="6.75"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9"/>
      <c r="AF879" s="69"/>
      <c r="AG879" s="69"/>
      <c r="AH879" s="69"/>
      <c r="AI879" s="69"/>
      <c r="AJ879" s="70"/>
      <c r="AK879" s="69"/>
      <c r="AL879" s="69"/>
      <c r="AM879" s="69"/>
      <c r="AN879" s="70"/>
      <c r="AO879" s="69"/>
      <c r="AP879" s="69"/>
      <c r="AQ879" s="69"/>
      <c r="AR879" s="70"/>
    </row>
    <row r="880" spans="1:44" s="71" customFormat="1" ht="6.75"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9"/>
      <c r="AF880" s="69"/>
      <c r="AG880" s="69"/>
      <c r="AH880" s="69"/>
      <c r="AI880" s="69"/>
      <c r="AJ880" s="70"/>
      <c r="AK880" s="69"/>
      <c r="AL880" s="69"/>
      <c r="AM880" s="69"/>
      <c r="AN880" s="70"/>
      <c r="AO880" s="69"/>
      <c r="AP880" s="69"/>
      <c r="AQ880" s="69"/>
      <c r="AR880" s="70"/>
    </row>
    <row r="881" spans="1:44" s="71" customFormat="1" ht="6.75"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9"/>
      <c r="AF881" s="69"/>
      <c r="AG881" s="69"/>
      <c r="AH881" s="69"/>
      <c r="AI881" s="69"/>
      <c r="AJ881" s="70"/>
      <c r="AK881" s="69"/>
      <c r="AL881" s="69"/>
      <c r="AM881" s="69"/>
      <c r="AN881" s="70"/>
      <c r="AO881" s="69"/>
      <c r="AP881" s="69"/>
      <c r="AQ881" s="69"/>
      <c r="AR881" s="70"/>
    </row>
    <row r="882" spans="1:44" s="71" customFormat="1" ht="6.75"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9"/>
      <c r="AF882" s="69"/>
      <c r="AG882" s="69"/>
      <c r="AH882" s="69"/>
      <c r="AI882" s="69"/>
      <c r="AJ882" s="70"/>
      <c r="AK882" s="69"/>
      <c r="AL882" s="69"/>
      <c r="AM882" s="69"/>
      <c r="AN882" s="70"/>
      <c r="AO882" s="69"/>
      <c r="AP882" s="69"/>
      <c r="AQ882" s="69"/>
      <c r="AR882" s="70"/>
    </row>
    <row r="883" spans="1:44" s="71" customFormat="1" ht="6.75"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9"/>
      <c r="AF883" s="69"/>
      <c r="AG883" s="69"/>
      <c r="AH883" s="69"/>
      <c r="AI883" s="69"/>
      <c r="AJ883" s="70"/>
      <c r="AK883" s="69"/>
      <c r="AL883" s="69"/>
      <c r="AM883" s="69"/>
      <c r="AN883" s="70"/>
      <c r="AO883" s="69"/>
      <c r="AP883" s="69"/>
      <c r="AQ883" s="69"/>
      <c r="AR883" s="70"/>
    </row>
    <row r="884" spans="1:44" s="71" customFormat="1" ht="6.75"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9"/>
      <c r="AF884" s="69"/>
      <c r="AG884" s="69"/>
      <c r="AH884" s="69"/>
      <c r="AI884" s="69"/>
      <c r="AJ884" s="70"/>
      <c r="AK884" s="69"/>
      <c r="AL884" s="69"/>
      <c r="AM884" s="69"/>
      <c r="AN884" s="70"/>
      <c r="AO884" s="69"/>
      <c r="AP884" s="69"/>
      <c r="AQ884" s="69"/>
      <c r="AR884" s="70"/>
    </row>
    <row r="885" spans="1:44" s="71" customFormat="1" ht="6.75"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9"/>
      <c r="AF885" s="69"/>
      <c r="AG885" s="69"/>
      <c r="AH885" s="69"/>
      <c r="AI885" s="69"/>
      <c r="AJ885" s="70"/>
      <c r="AK885" s="69"/>
      <c r="AL885" s="69"/>
      <c r="AM885" s="69"/>
      <c r="AN885" s="70"/>
      <c r="AO885" s="69"/>
      <c r="AP885" s="69"/>
      <c r="AQ885" s="69"/>
      <c r="AR885" s="70"/>
    </row>
    <row r="886" spans="1:44" s="71" customFormat="1" ht="6.75"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9"/>
      <c r="AF886" s="69"/>
      <c r="AG886" s="69"/>
      <c r="AH886" s="69"/>
      <c r="AI886" s="69"/>
      <c r="AJ886" s="70"/>
      <c r="AK886" s="69"/>
      <c r="AL886" s="69"/>
      <c r="AM886" s="69"/>
      <c r="AN886" s="70"/>
      <c r="AO886" s="69"/>
      <c r="AP886" s="69"/>
      <c r="AQ886" s="69"/>
      <c r="AR886" s="70"/>
    </row>
    <row r="887" spans="1:44" s="71" customFormat="1" ht="6.75"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9"/>
      <c r="AF887" s="69"/>
      <c r="AG887" s="69"/>
      <c r="AH887" s="69"/>
      <c r="AI887" s="69"/>
      <c r="AJ887" s="70"/>
      <c r="AK887" s="69"/>
      <c r="AL887" s="69"/>
      <c r="AM887" s="69"/>
      <c r="AN887" s="70"/>
      <c r="AO887" s="69"/>
      <c r="AP887" s="69"/>
      <c r="AQ887" s="69"/>
      <c r="AR887" s="70"/>
    </row>
    <row r="888" spans="1:44" s="71" customFormat="1" ht="6.75"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9"/>
      <c r="AF888" s="69"/>
      <c r="AG888" s="69"/>
      <c r="AH888" s="69"/>
      <c r="AI888" s="69"/>
      <c r="AJ888" s="70"/>
      <c r="AK888" s="69"/>
      <c r="AL888" s="69"/>
      <c r="AM888" s="69"/>
      <c r="AN888" s="70"/>
      <c r="AO888" s="69"/>
      <c r="AP888" s="69"/>
      <c r="AQ888" s="69"/>
      <c r="AR888" s="70"/>
    </row>
    <row r="889" spans="1:44" s="71" customFormat="1" ht="6.75"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9"/>
      <c r="AF889" s="69"/>
      <c r="AG889" s="69"/>
      <c r="AH889" s="69"/>
      <c r="AI889" s="69"/>
      <c r="AJ889" s="70"/>
      <c r="AK889" s="69"/>
      <c r="AL889" s="69"/>
      <c r="AM889" s="69"/>
      <c r="AN889" s="70"/>
      <c r="AO889" s="69"/>
      <c r="AP889" s="69"/>
      <c r="AQ889" s="69"/>
      <c r="AR889" s="70"/>
    </row>
    <row r="890" spans="1:44" s="71" customFormat="1" ht="6.75"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9"/>
      <c r="AF890" s="69"/>
      <c r="AG890" s="69"/>
      <c r="AH890" s="69"/>
      <c r="AI890" s="69"/>
      <c r="AJ890" s="70"/>
      <c r="AK890" s="69"/>
      <c r="AL890" s="69"/>
      <c r="AM890" s="69"/>
      <c r="AN890" s="70"/>
      <c r="AO890" s="69"/>
      <c r="AP890" s="69"/>
      <c r="AQ890" s="69"/>
      <c r="AR890" s="70"/>
    </row>
    <row r="891" spans="1:44" s="71" customFormat="1" ht="6.75"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9"/>
      <c r="AF891" s="69"/>
      <c r="AG891" s="69"/>
      <c r="AH891" s="69"/>
      <c r="AI891" s="69"/>
      <c r="AJ891" s="70"/>
      <c r="AK891" s="69"/>
      <c r="AL891" s="69"/>
      <c r="AM891" s="69"/>
      <c r="AN891" s="70"/>
      <c r="AO891" s="69"/>
      <c r="AP891" s="69"/>
      <c r="AQ891" s="69"/>
      <c r="AR891" s="70"/>
    </row>
    <row r="892" spans="1:44" s="71" customFormat="1" ht="6.75"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9"/>
      <c r="AF892" s="69"/>
      <c r="AG892" s="69"/>
      <c r="AH892" s="69"/>
      <c r="AI892" s="69"/>
      <c r="AJ892" s="70"/>
      <c r="AK892" s="69"/>
      <c r="AL892" s="69"/>
      <c r="AM892" s="69"/>
      <c r="AN892" s="70"/>
      <c r="AO892" s="69"/>
      <c r="AP892" s="69"/>
      <c r="AQ892" s="69"/>
      <c r="AR892" s="70"/>
    </row>
    <row r="893" spans="1:44" s="71" customFormat="1" ht="6.75"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9"/>
      <c r="AF893" s="69"/>
      <c r="AG893" s="69"/>
      <c r="AH893" s="69"/>
      <c r="AI893" s="69"/>
      <c r="AJ893" s="70"/>
      <c r="AK893" s="69"/>
      <c r="AL893" s="69"/>
      <c r="AM893" s="69"/>
      <c r="AN893" s="70"/>
      <c r="AO893" s="69"/>
      <c r="AP893" s="69"/>
      <c r="AQ893" s="69"/>
      <c r="AR893" s="70"/>
    </row>
    <row r="894" spans="1:44" s="71" customFormat="1" ht="6.75"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9"/>
      <c r="AF894" s="69"/>
      <c r="AG894" s="69"/>
      <c r="AH894" s="69"/>
      <c r="AI894" s="69"/>
      <c r="AJ894" s="70"/>
      <c r="AK894" s="69"/>
      <c r="AL894" s="69"/>
      <c r="AM894" s="69"/>
      <c r="AN894" s="70"/>
      <c r="AO894" s="69"/>
      <c r="AP894" s="69"/>
      <c r="AQ894" s="69"/>
      <c r="AR894" s="70"/>
    </row>
    <row r="895" spans="1:44" s="71" customFormat="1" ht="6.75"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9"/>
      <c r="AF895" s="69"/>
      <c r="AG895" s="69"/>
      <c r="AH895" s="69"/>
      <c r="AI895" s="69"/>
      <c r="AJ895" s="70"/>
      <c r="AK895" s="69"/>
      <c r="AL895" s="69"/>
      <c r="AM895" s="69"/>
      <c r="AN895" s="70"/>
      <c r="AO895" s="69"/>
      <c r="AP895" s="69"/>
      <c r="AQ895" s="69"/>
      <c r="AR895" s="70"/>
    </row>
    <row r="896" spans="1:44" s="71" customFormat="1" ht="6.75"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9"/>
      <c r="AF896" s="69"/>
      <c r="AG896" s="69"/>
      <c r="AH896" s="69"/>
      <c r="AI896" s="69"/>
      <c r="AJ896" s="70"/>
      <c r="AK896" s="69"/>
      <c r="AL896" s="69"/>
      <c r="AM896" s="69"/>
      <c r="AN896" s="70"/>
      <c r="AO896" s="69"/>
      <c r="AP896" s="69"/>
      <c r="AQ896" s="69"/>
      <c r="AR896" s="70"/>
    </row>
    <row r="897" spans="1:44" s="71" customFormat="1" ht="6.75"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9"/>
      <c r="AF897" s="69"/>
      <c r="AG897" s="69"/>
      <c r="AH897" s="69"/>
      <c r="AI897" s="69"/>
      <c r="AJ897" s="70"/>
      <c r="AK897" s="69"/>
      <c r="AL897" s="69"/>
      <c r="AM897" s="69"/>
      <c r="AN897" s="70"/>
      <c r="AO897" s="69"/>
      <c r="AP897" s="69"/>
      <c r="AQ897" s="69"/>
      <c r="AR897" s="70"/>
    </row>
    <row r="898" spans="1:44" s="71" customFormat="1" ht="6.75"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9"/>
      <c r="AF898" s="69"/>
      <c r="AG898" s="69"/>
      <c r="AH898" s="69"/>
      <c r="AI898" s="69"/>
      <c r="AJ898" s="70"/>
      <c r="AK898" s="69"/>
      <c r="AL898" s="69"/>
      <c r="AM898" s="69"/>
      <c r="AN898" s="70"/>
      <c r="AO898" s="69"/>
      <c r="AP898" s="69"/>
      <c r="AQ898" s="69"/>
      <c r="AR898" s="70"/>
    </row>
    <row r="899" spans="1:44" s="71" customFormat="1" ht="6.75"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9"/>
      <c r="AF899" s="69"/>
      <c r="AG899" s="69"/>
      <c r="AH899" s="69"/>
      <c r="AI899" s="69"/>
      <c r="AJ899" s="70"/>
      <c r="AK899" s="69"/>
      <c r="AL899" s="69"/>
      <c r="AM899" s="69"/>
      <c r="AN899" s="70"/>
      <c r="AO899" s="69"/>
      <c r="AP899" s="69"/>
      <c r="AQ899" s="69"/>
      <c r="AR899" s="70"/>
    </row>
    <row r="900" spans="1:44" s="71" customFormat="1" ht="6.75"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9"/>
      <c r="AF900" s="69"/>
      <c r="AG900" s="69"/>
      <c r="AH900" s="69"/>
      <c r="AI900" s="69"/>
      <c r="AJ900" s="70"/>
      <c r="AK900" s="69"/>
      <c r="AL900" s="69"/>
      <c r="AM900" s="69"/>
      <c r="AN900" s="70"/>
      <c r="AO900" s="69"/>
      <c r="AP900" s="69"/>
      <c r="AQ900" s="69"/>
      <c r="AR900" s="70"/>
    </row>
    <row r="901" spans="1:44" s="71" customFormat="1" ht="6.75"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9"/>
      <c r="AF901" s="69"/>
      <c r="AG901" s="69"/>
      <c r="AH901" s="69"/>
      <c r="AI901" s="69"/>
      <c r="AJ901" s="70"/>
      <c r="AK901" s="69"/>
      <c r="AL901" s="69"/>
      <c r="AM901" s="69"/>
      <c r="AN901" s="70"/>
      <c r="AO901" s="69"/>
      <c r="AP901" s="69"/>
      <c r="AQ901" s="69"/>
      <c r="AR901" s="70"/>
    </row>
    <row r="902" spans="1:44" s="71" customFormat="1" ht="6.75"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9"/>
      <c r="AF902" s="69"/>
      <c r="AG902" s="69"/>
      <c r="AH902" s="69"/>
      <c r="AI902" s="69"/>
      <c r="AJ902" s="70"/>
      <c r="AK902" s="69"/>
      <c r="AL902" s="69"/>
      <c r="AM902" s="69"/>
      <c r="AN902" s="70"/>
      <c r="AO902" s="69"/>
      <c r="AP902" s="69"/>
      <c r="AQ902" s="69"/>
      <c r="AR902" s="70"/>
    </row>
    <row r="903" spans="1:44" s="71" customFormat="1" ht="6.75"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9"/>
      <c r="AF903" s="69"/>
      <c r="AG903" s="69"/>
      <c r="AH903" s="69"/>
      <c r="AI903" s="69"/>
      <c r="AJ903" s="70"/>
      <c r="AK903" s="69"/>
      <c r="AL903" s="69"/>
      <c r="AM903" s="69"/>
      <c r="AN903" s="70"/>
      <c r="AO903" s="69"/>
      <c r="AP903" s="69"/>
      <c r="AQ903" s="69"/>
      <c r="AR903" s="70"/>
    </row>
    <row r="904" spans="1:44" s="71" customFormat="1" ht="6.75"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9"/>
      <c r="AF904" s="69"/>
      <c r="AG904" s="69"/>
      <c r="AH904" s="69"/>
      <c r="AI904" s="69"/>
      <c r="AJ904" s="70"/>
      <c r="AK904" s="69"/>
      <c r="AL904" s="69"/>
      <c r="AM904" s="69"/>
      <c r="AN904" s="70"/>
      <c r="AO904" s="69"/>
      <c r="AP904" s="69"/>
      <c r="AQ904" s="69"/>
      <c r="AR904" s="70"/>
    </row>
    <row r="905" spans="1:44" s="71" customFormat="1" ht="6.75"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9"/>
      <c r="AF905" s="69"/>
      <c r="AG905" s="69"/>
      <c r="AH905" s="69"/>
      <c r="AI905" s="69"/>
      <c r="AJ905" s="70"/>
      <c r="AK905" s="69"/>
      <c r="AL905" s="69"/>
      <c r="AM905" s="69"/>
      <c r="AN905" s="70"/>
      <c r="AO905" s="69"/>
      <c r="AP905" s="69"/>
      <c r="AQ905" s="69"/>
      <c r="AR905" s="70"/>
    </row>
    <row r="906" spans="1:44" s="71" customFormat="1" ht="6.75"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9"/>
      <c r="AF906" s="69"/>
      <c r="AG906" s="69"/>
      <c r="AH906" s="69"/>
      <c r="AI906" s="69"/>
      <c r="AJ906" s="70"/>
      <c r="AK906" s="69"/>
      <c r="AL906" s="69"/>
      <c r="AM906" s="69"/>
      <c r="AN906" s="70"/>
      <c r="AO906" s="69"/>
      <c r="AP906" s="69"/>
      <c r="AQ906" s="69"/>
      <c r="AR906" s="70"/>
    </row>
    <row r="907" spans="1:44" s="71" customFormat="1" ht="6.75"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9"/>
      <c r="AF907" s="69"/>
      <c r="AG907" s="69"/>
      <c r="AH907" s="69"/>
      <c r="AI907" s="69"/>
      <c r="AJ907" s="70"/>
      <c r="AK907" s="69"/>
      <c r="AL907" s="69"/>
      <c r="AM907" s="69"/>
      <c r="AN907" s="70"/>
      <c r="AO907" s="69"/>
      <c r="AP907" s="69"/>
      <c r="AQ907" s="69"/>
      <c r="AR907" s="70"/>
    </row>
    <row r="908" spans="1:44" s="71" customFormat="1" ht="6.75"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9"/>
      <c r="AF908" s="69"/>
      <c r="AG908" s="69"/>
      <c r="AH908" s="69"/>
      <c r="AI908" s="69"/>
      <c r="AJ908" s="70"/>
      <c r="AK908" s="69"/>
      <c r="AL908" s="69"/>
      <c r="AM908" s="69"/>
      <c r="AN908" s="70"/>
      <c r="AO908" s="69"/>
      <c r="AP908" s="69"/>
      <c r="AQ908" s="69"/>
      <c r="AR908" s="70"/>
    </row>
    <row r="909" spans="1:44" s="71" customFormat="1" ht="6.75"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9"/>
      <c r="AF909" s="69"/>
      <c r="AG909" s="69"/>
      <c r="AH909" s="69"/>
      <c r="AI909" s="69"/>
      <c r="AJ909" s="70"/>
      <c r="AK909" s="69"/>
      <c r="AL909" s="69"/>
      <c r="AM909" s="69"/>
      <c r="AN909" s="70"/>
      <c r="AO909" s="69"/>
      <c r="AP909" s="69"/>
      <c r="AQ909" s="69"/>
      <c r="AR909" s="70"/>
    </row>
    <row r="910" spans="1:44" s="71" customFormat="1" ht="6.75"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9"/>
      <c r="AF910" s="69"/>
      <c r="AG910" s="69"/>
      <c r="AH910" s="69"/>
      <c r="AI910" s="69"/>
      <c r="AJ910" s="70"/>
      <c r="AK910" s="69"/>
      <c r="AL910" s="69"/>
      <c r="AM910" s="69"/>
      <c r="AN910" s="70"/>
      <c r="AO910" s="69"/>
      <c r="AP910" s="69"/>
      <c r="AQ910" s="69"/>
      <c r="AR910" s="70"/>
    </row>
    <row r="911" spans="1:44" s="71" customFormat="1" ht="6.75"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9"/>
      <c r="AF911" s="69"/>
      <c r="AG911" s="69"/>
      <c r="AH911" s="69"/>
      <c r="AI911" s="69"/>
      <c r="AJ911" s="70"/>
      <c r="AK911" s="69"/>
      <c r="AL911" s="69"/>
      <c r="AM911" s="69"/>
      <c r="AN911" s="70"/>
      <c r="AO911" s="69"/>
      <c r="AP911" s="69"/>
      <c r="AQ911" s="69"/>
      <c r="AR911" s="70"/>
    </row>
    <row r="912" spans="1:44" s="71" customFormat="1" ht="6.75"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9"/>
      <c r="AF912" s="69"/>
      <c r="AG912" s="69"/>
      <c r="AH912" s="69"/>
      <c r="AI912" s="69"/>
      <c r="AJ912" s="70"/>
      <c r="AK912" s="69"/>
      <c r="AL912" s="69"/>
      <c r="AM912" s="69"/>
      <c r="AN912" s="70"/>
      <c r="AO912" s="69"/>
      <c r="AP912" s="69"/>
      <c r="AQ912" s="69"/>
      <c r="AR912" s="70"/>
    </row>
    <row r="913" spans="1:44" s="71" customFormat="1" ht="6.75"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9"/>
      <c r="AF913" s="69"/>
      <c r="AG913" s="69"/>
      <c r="AH913" s="69"/>
      <c r="AI913" s="69"/>
      <c r="AJ913" s="70"/>
      <c r="AK913" s="69"/>
      <c r="AL913" s="69"/>
      <c r="AM913" s="69"/>
      <c r="AN913" s="70"/>
      <c r="AO913" s="69"/>
      <c r="AP913" s="69"/>
      <c r="AQ913" s="69"/>
      <c r="AR913" s="70"/>
    </row>
    <row r="914" spans="1:44" s="71" customFormat="1" ht="6.75"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9"/>
      <c r="AF914" s="69"/>
      <c r="AG914" s="69"/>
      <c r="AH914" s="69"/>
      <c r="AI914" s="69"/>
      <c r="AJ914" s="70"/>
      <c r="AK914" s="69"/>
      <c r="AL914" s="69"/>
      <c r="AM914" s="69"/>
      <c r="AN914" s="70"/>
      <c r="AO914" s="69"/>
      <c r="AP914" s="69"/>
      <c r="AQ914" s="69"/>
      <c r="AR914" s="70"/>
    </row>
    <row r="915" spans="1:44" s="71" customFormat="1" ht="6.75"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9"/>
      <c r="AF915" s="69"/>
      <c r="AG915" s="69"/>
      <c r="AH915" s="69"/>
      <c r="AI915" s="69"/>
      <c r="AJ915" s="70"/>
      <c r="AK915" s="69"/>
      <c r="AL915" s="69"/>
      <c r="AM915" s="69"/>
      <c r="AN915" s="70"/>
      <c r="AO915" s="69"/>
      <c r="AP915" s="69"/>
      <c r="AQ915" s="69"/>
      <c r="AR915" s="70"/>
    </row>
    <row r="916" spans="1:44" s="71" customFormat="1" ht="6.75"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9"/>
      <c r="AF916" s="69"/>
      <c r="AG916" s="69"/>
      <c r="AH916" s="69"/>
      <c r="AI916" s="69"/>
      <c r="AJ916" s="70"/>
      <c r="AK916" s="69"/>
      <c r="AL916" s="69"/>
      <c r="AM916" s="69"/>
      <c r="AN916" s="70"/>
      <c r="AO916" s="69"/>
      <c r="AP916" s="69"/>
      <c r="AQ916" s="69"/>
      <c r="AR916" s="70"/>
    </row>
    <row r="917" spans="1:44" s="71" customFormat="1" ht="6.75"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9"/>
      <c r="AF917" s="69"/>
      <c r="AG917" s="69"/>
      <c r="AH917" s="69"/>
      <c r="AI917" s="69"/>
      <c r="AJ917" s="70"/>
      <c r="AK917" s="69"/>
      <c r="AL917" s="69"/>
      <c r="AM917" s="69"/>
      <c r="AN917" s="70"/>
      <c r="AO917" s="69"/>
      <c r="AP917" s="69"/>
      <c r="AQ917" s="69"/>
      <c r="AR917" s="70"/>
    </row>
    <row r="918" spans="1:44" s="71" customFormat="1" ht="6.75"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9"/>
      <c r="AF918" s="69"/>
      <c r="AG918" s="69"/>
      <c r="AH918" s="69"/>
      <c r="AI918" s="69"/>
      <c r="AJ918" s="70"/>
      <c r="AK918" s="69"/>
      <c r="AL918" s="69"/>
      <c r="AM918" s="69"/>
      <c r="AN918" s="70"/>
      <c r="AO918" s="69"/>
      <c r="AP918" s="69"/>
      <c r="AQ918" s="69"/>
      <c r="AR918" s="70"/>
    </row>
    <row r="919" spans="1:44" s="71" customFormat="1" ht="6.75"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9"/>
      <c r="AF919" s="69"/>
      <c r="AG919" s="69"/>
      <c r="AH919" s="69"/>
      <c r="AI919" s="69"/>
      <c r="AJ919" s="70"/>
      <c r="AK919" s="69"/>
      <c r="AL919" s="69"/>
      <c r="AM919" s="69"/>
      <c r="AN919" s="70"/>
      <c r="AO919" s="69"/>
      <c r="AP919" s="69"/>
      <c r="AQ919" s="69"/>
      <c r="AR919" s="70"/>
    </row>
    <row r="920" spans="1:44" s="71" customFormat="1" ht="6.75"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9"/>
      <c r="AF920" s="69"/>
      <c r="AG920" s="69"/>
      <c r="AH920" s="69"/>
      <c r="AI920" s="69"/>
      <c r="AJ920" s="70"/>
      <c r="AK920" s="69"/>
      <c r="AL920" s="69"/>
      <c r="AM920" s="69"/>
      <c r="AN920" s="70"/>
      <c r="AO920" s="69"/>
      <c r="AP920" s="69"/>
      <c r="AQ920" s="69"/>
      <c r="AR920" s="70"/>
    </row>
    <row r="921" spans="1:44" s="71" customFormat="1" ht="6.75"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9"/>
      <c r="AF921" s="69"/>
      <c r="AG921" s="69"/>
      <c r="AH921" s="69"/>
      <c r="AI921" s="69"/>
      <c r="AJ921" s="70"/>
      <c r="AK921" s="69"/>
      <c r="AL921" s="69"/>
      <c r="AM921" s="69"/>
      <c r="AN921" s="70"/>
      <c r="AO921" s="69"/>
      <c r="AP921" s="69"/>
      <c r="AQ921" s="69"/>
      <c r="AR921" s="70"/>
    </row>
    <row r="922" spans="1:44" s="71" customFormat="1" ht="6.75"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9"/>
      <c r="AF922" s="69"/>
      <c r="AG922" s="69"/>
      <c r="AH922" s="69"/>
      <c r="AI922" s="69"/>
      <c r="AJ922" s="70"/>
      <c r="AK922" s="69"/>
      <c r="AL922" s="69"/>
      <c r="AM922" s="69"/>
      <c r="AN922" s="70"/>
      <c r="AO922" s="69"/>
      <c r="AP922" s="69"/>
      <c r="AQ922" s="69"/>
      <c r="AR922" s="70"/>
    </row>
    <row r="923" spans="1:44" s="71" customFormat="1" ht="6.75"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9"/>
      <c r="AF923" s="69"/>
      <c r="AG923" s="69"/>
      <c r="AH923" s="69"/>
      <c r="AI923" s="69"/>
      <c r="AJ923" s="70"/>
      <c r="AK923" s="69"/>
      <c r="AL923" s="69"/>
      <c r="AM923" s="69"/>
      <c r="AN923" s="70"/>
      <c r="AO923" s="69"/>
      <c r="AP923" s="69"/>
      <c r="AQ923" s="69"/>
      <c r="AR923" s="70"/>
    </row>
    <row r="924" spans="1:44" s="71" customFormat="1" ht="6.75"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9"/>
      <c r="AF924" s="69"/>
      <c r="AG924" s="69"/>
      <c r="AH924" s="69"/>
      <c r="AI924" s="69"/>
      <c r="AJ924" s="70"/>
      <c r="AK924" s="69"/>
      <c r="AL924" s="69"/>
      <c r="AM924" s="69"/>
      <c r="AN924" s="70"/>
      <c r="AO924" s="69"/>
      <c r="AP924" s="69"/>
      <c r="AQ924" s="69"/>
      <c r="AR924" s="70"/>
    </row>
    <row r="925" spans="1:44" s="71" customFormat="1" ht="6.75"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9"/>
      <c r="AF925" s="69"/>
      <c r="AG925" s="69"/>
      <c r="AH925" s="69"/>
      <c r="AI925" s="69"/>
      <c r="AJ925" s="70"/>
      <c r="AK925" s="69"/>
      <c r="AL925" s="69"/>
      <c r="AM925" s="69"/>
      <c r="AN925" s="70"/>
      <c r="AO925" s="69"/>
      <c r="AP925" s="69"/>
      <c r="AQ925" s="69"/>
      <c r="AR925" s="70"/>
    </row>
    <row r="926" spans="1:44" s="71" customFormat="1" ht="6.75"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9"/>
      <c r="AF926" s="69"/>
      <c r="AG926" s="69"/>
      <c r="AH926" s="69"/>
      <c r="AI926" s="69"/>
      <c r="AJ926" s="70"/>
      <c r="AK926" s="69"/>
      <c r="AL926" s="69"/>
      <c r="AM926" s="69"/>
      <c r="AN926" s="70"/>
      <c r="AO926" s="69"/>
      <c r="AP926" s="69"/>
      <c r="AQ926" s="69"/>
      <c r="AR926" s="70"/>
    </row>
    <row r="927" spans="1:44" s="71" customFormat="1" ht="6.75"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9"/>
      <c r="AF927" s="69"/>
      <c r="AG927" s="69"/>
      <c r="AH927" s="69"/>
      <c r="AI927" s="69"/>
      <c r="AJ927" s="70"/>
      <c r="AK927" s="69"/>
      <c r="AL927" s="69"/>
      <c r="AM927" s="69"/>
      <c r="AN927" s="70"/>
      <c r="AO927" s="69"/>
      <c r="AP927" s="69"/>
      <c r="AQ927" s="69"/>
      <c r="AR927" s="70"/>
    </row>
    <row r="928" spans="1:44" s="71" customFormat="1" ht="6.75"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9"/>
      <c r="AF928" s="69"/>
      <c r="AG928" s="69"/>
      <c r="AH928" s="69"/>
      <c r="AI928" s="69"/>
      <c r="AJ928" s="70"/>
      <c r="AK928" s="69"/>
      <c r="AL928" s="69"/>
      <c r="AM928" s="69"/>
      <c r="AN928" s="70"/>
      <c r="AO928" s="69"/>
      <c r="AP928" s="69"/>
      <c r="AQ928" s="69"/>
      <c r="AR928" s="70"/>
    </row>
    <row r="929" spans="1:44" s="71" customFormat="1" ht="6.75"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9"/>
      <c r="AF929" s="69"/>
      <c r="AG929" s="69"/>
      <c r="AH929" s="69"/>
      <c r="AI929" s="69"/>
      <c r="AJ929" s="70"/>
      <c r="AK929" s="69"/>
      <c r="AL929" s="69"/>
      <c r="AM929" s="69"/>
      <c r="AN929" s="70"/>
      <c r="AO929" s="69"/>
      <c r="AP929" s="69"/>
      <c r="AQ929" s="69"/>
      <c r="AR929" s="70"/>
    </row>
    <row r="930" spans="1:44" s="71" customFormat="1" ht="6.75"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9"/>
      <c r="AF930" s="69"/>
      <c r="AG930" s="69"/>
      <c r="AH930" s="69"/>
      <c r="AI930" s="69"/>
      <c r="AJ930" s="70"/>
      <c r="AK930" s="69"/>
      <c r="AL930" s="69"/>
      <c r="AM930" s="69"/>
      <c r="AN930" s="70"/>
      <c r="AO930" s="69"/>
      <c r="AP930" s="69"/>
      <c r="AQ930" s="69"/>
      <c r="AR930" s="70"/>
    </row>
    <row r="931" spans="1:44" s="71" customFormat="1" ht="6.75"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9"/>
      <c r="AF931" s="69"/>
      <c r="AG931" s="69"/>
      <c r="AH931" s="69"/>
      <c r="AI931" s="69"/>
      <c r="AJ931" s="70"/>
      <c r="AK931" s="69"/>
      <c r="AL931" s="69"/>
      <c r="AM931" s="69"/>
      <c r="AN931" s="70"/>
      <c r="AO931" s="69"/>
      <c r="AP931" s="69"/>
      <c r="AQ931" s="69"/>
      <c r="AR931" s="70"/>
    </row>
    <row r="932" spans="1:44" s="71" customFormat="1" ht="6.75"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9"/>
      <c r="AF932" s="69"/>
      <c r="AG932" s="69"/>
      <c r="AH932" s="69"/>
      <c r="AI932" s="69"/>
      <c r="AJ932" s="70"/>
      <c r="AK932" s="69"/>
      <c r="AL932" s="69"/>
      <c r="AM932" s="69"/>
      <c r="AN932" s="70"/>
      <c r="AO932" s="69"/>
      <c r="AP932" s="69"/>
      <c r="AQ932" s="69"/>
      <c r="AR932" s="70"/>
    </row>
    <row r="933" spans="1:44" s="71" customFormat="1" ht="6.75"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9"/>
      <c r="AF933" s="69"/>
      <c r="AG933" s="69"/>
      <c r="AH933" s="69"/>
      <c r="AI933" s="69"/>
      <c r="AJ933" s="70"/>
      <c r="AK933" s="69"/>
      <c r="AL933" s="69"/>
      <c r="AM933" s="69"/>
      <c r="AN933" s="70"/>
      <c r="AO933" s="69"/>
      <c r="AP933" s="69"/>
      <c r="AQ933" s="69"/>
      <c r="AR933" s="70"/>
    </row>
    <row r="934" spans="1:44" s="71" customFormat="1" ht="6.75"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9"/>
      <c r="AF934" s="69"/>
      <c r="AG934" s="69"/>
      <c r="AH934" s="69"/>
      <c r="AI934" s="69"/>
      <c r="AJ934" s="70"/>
      <c r="AK934" s="69"/>
      <c r="AL934" s="69"/>
      <c r="AM934" s="69"/>
      <c r="AN934" s="70"/>
      <c r="AO934" s="69"/>
      <c r="AP934" s="69"/>
      <c r="AQ934" s="69"/>
      <c r="AR934" s="70"/>
    </row>
    <row r="935" spans="1:44" s="71" customFormat="1" ht="6.75"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9"/>
      <c r="AF935" s="69"/>
      <c r="AG935" s="69"/>
      <c r="AH935" s="69"/>
      <c r="AI935" s="69"/>
      <c r="AJ935" s="70"/>
      <c r="AK935" s="69"/>
      <c r="AL935" s="69"/>
      <c r="AM935" s="69"/>
      <c r="AN935" s="70"/>
      <c r="AO935" s="69"/>
      <c r="AP935" s="69"/>
      <c r="AQ935" s="69"/>
      <c r="AR935" s="70"/>
    </row>
    <row r="936" spans="1:44" s="71" customFormat="1" ht="6.75"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9"/>
      <c r="AF936" s="69"/>
      <c r="AG936" s="69"/>
      <c r="AH936" s="69"/>
      <c r="AI936" s="69"/>
      <c r="AJ936" s="70"/>
      <c r="AK936" s="69"/>
      <c r="AL936" s="69"/>
      <c r="AM936" s="69"/>
      <c r="AN936" s="70"/>
      <c r="AO936" s="69"/>
      <c r="AP936" s="69"/>
      <c r="AQ936" s="69"/>
      <c r="AR936" s="70"/>
    </row>
    <row r="937" spans="1:44" s="71" customFormat="1" ht="6.75"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9"/>
      <c r="AF937" s="69"/>
      <c r="AG937" s="69"/>
      <c r="AH937" s="69"/>
      <c r="AI937" s="69"/>
      <c r="AJ937" s="70"/>
      <c r="AK937" s="69"/>
      <c r="AL937" s="69"/>
      <c r="AM937" s="69"/>
      <c r="AN937" s="70"/>
      <c r="AO937" s="69"/>
      <c r="AP937" s="69"/>
      <c r="AQ937" s="69"/>
      <c r="AR937" s="70"/>
    </row>
    <row r="938" spans="1:44" s="71" customFormat="1" ht="6.75"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9"/>
      <c r="AF938" s="69"/>
      <c r="AG938" s="69"/>
      <c r="AH938" s="69"/>
      <c r="AI938" s="69"/>
      <c r="AJ938" s="70"/>
      <c r="AK938" s="69"/>
      <c r="AL938" s="69"/>
      <c r="AM938" s="69"/>
      <c r="AN938" s="70"/>
      <c r="AO938" s="69"/>
      <c r="AP938" s="69"/>
      <c r="AQ938" s="69"/>
      <c r="AR938" s="70"/>
    </row>
    <row r="939" spans="1:44" s="71" customFormat="1" ht="6.75"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9"/>
      <c r="AF939" s="69"/>
      <c r="AG939" s="69"/>
      <c r="AH939" s="69"/>
      <c r="AI939" s="69"/>
      <c r="AJ939" s="70"/>
      <c r="AK939" s="69"/>
      <c r="AL939" s="69"/>
      <c r="AM939" s="69"/>
      <c r="AN939" s="70"/>
      <c r="AO939" s="69"/>
      <c r="AP939" s="69"/>
      <c r="AQ939" s="69"/>
      <c r="AR939" s="70"/>
    </row>
    <row r="940" spans="1:44" s="71" customFormat="1" ht="6.75"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9"/>
      <c r="AF940" s="69"/>
      <c r="AG940" s="69"/>
      <c r="AH940" s="69"/>
      <c r="AI940" s="69"/>
      <c r="AJ940" s="70"/>
      <c r="AK940" s="69"/>
      <c r="AL940" s="69"/>
      <c r="AM940" s="69"/>
      <c r="AN940" s="70"/>
      <c r="AO940" s="69"/>
      <c r="AP940" s="69"/>
      <c r="AQ940" s="69"/>
      <c r="AR940" s="70"/>
    </row>
    <row r="941" spans="1:44" s="71" customFormat="1" ht="6.75"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9"/>
      <c r="AF941" s="69"/>
      <c r="AG941" s="69"/>
      <c r="AH941" s="69"/>
      <c r="AI941" s="69"/>
      <c r="AJ941" s="70"/>
      <c r="AK941" s="69"/>
      <c r="AL941" s="69"/>
      <c r="AM941" s="69"/>
      <c r="AN941" s="70"/>
      <c r="AO941" s="69"/>
      <c r="AP941" s="69"/>
      <c r="AQ941" s="69"/>
      <c r="AR941" s="70"/>
    </row>
    <row r="942" spans="1:44" s="71" customFormat="1" ht="6.75"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9"/>
      <c r="AF942" s="69"/>
      <c r="AG942" s="69"/>
      <c r="AH942" s="69"/>
      <c r="AI942" s="69"/>
      <c r="AJ942" s="70"/>
      <c r="AK942" s="69"/>
      <c r="AL942" s="69"/>
      <c r="AM942" s="69"/>
      <c r="AN942" s="70"/>
      <c r="AO942" s="69"/>
      <c r="AP942" s="69"/>
      <c r="AQ942" s="69"/>
      <c r="AR942" s="70"/>
    </row>
    <row r="943" spans="1:44" s="71" customFormat="1" ht="6.75"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9"/>
      <c r="AF943" s="69"/>
      <c r="AG943" s="69"/>
      <c r="AH943" s="69"/>
      <c r="AI943" s="69"/>
      <c r="AJ943" s="70"/>
      <c r="AK943" s="69"/>
      <c r="AL943" s="69"/>
      <c r="AM943" s="69"/>
      <c r="AN943" s="70"/>
      <c r="AO943" s="69"/>
      <c r="AP943" s="69"/>
      <c r="AQ943" s="69"/>
      <c r="AR943" s="70"/>
    </row>
    <row r="944" spans="1:44" s="71" customFormat="1" ht="6.75"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9"/>
      <c r="AF944" s="69"/>
      <c r="AG944" s="69"/>
      <c r="AH944" s="69"/>
      <c r="AI944" s="69"/>
      <c r="AJ944" s="70"/>
      <c r="AK944" s="69"/>
      <c r="AL944" s="69"/>
      <c r="AM944" s="69"/>
      <c r="AN944" s="70"/>
      <c r="AO944" s="69"/>
      <c r="AP944" s="69"/>
      <c r="AQ944" s="69"/>
      <c r="AR944" s="70"/>
    </row>
    <row r="945" spans="1:44" s="71" customFormat="1" ht="6.75"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9"/>
      <c r="AF945" s="69"/>
      <c r="AG945" s="69"/>
      <c r="AH945" s="69"/>
      <c r="AI945" s="69"/>
      <c r="AJ945" s="70"/>
      <c r="AK945" s="69"/>
      <c r="AL945" s="69"/>
      <c r="AM945" s="69"/>
      <c r="AN945" s="70"/>
      <c r="AO945" s="69"/>
      <c r="AP945" s="69"/>
      <c r="AQ945" s="69"/>
      <c r="AR945" s="70"/>
    </row>
    <row r="946" spans="1:44" s="71" customFormat="1" ht="6.75"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c r="AC946" s="68"/>
      <c r="AD946" s="68"/>
      <c r="AE946" s="69"/>
      <c r="AF946" s="69"/>
      <c r="AG946" s="69"/>
      <c r="AH946" s="69"/>
      <c r="AI946" s="69"/>
      <c r="AJ946" s="70"/>
      <c r="AK946" s="69"/>
      <c r="AL946" s="69"/>
      <c r="AM946" s="69"/>
      <c r="AN946" s="70"/>
      <c r="AO946" s="69"/>
      <c r="AP946" s="69"/>
      <c r="AQ946" s="69"/>
      <c r="AR946" s="70"/>
    </row>
    <row r="947" spans="1:44" s="71" customFormat="1" ht="6.75"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c r="AC947" s="68"/>
      <c r="AD947" s="68"/>
      <c r="AE947" s="69"/>
      <c r="AF947" s="69"/>
      <c r="AG947" s="69"/>
      <c r="AH947" s="69"/>
      <c r="AI947" s="69"/>
      <c r="AJ947" s="70"/>
      <c r="AK947" s="69"/>
      <c r="AL947" s="69"/>
      <c r="AM947" s="69"/>
      <c r="AN947" s="70"/>
      <c r="AO947" s="69"/>
      <c r="AP947" s="69"/>
      <c r="AQ947" s="69"/>
      <c r="AR947" s="70"/>
    </row>
    <row r="948" spans="1:44" s="71" customFormat="1" ht="6.75"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c r="AA948" s="68"/>
      <c r="AB948" s="68"/>
      <c r="AC948" s="68"/>
      <c r="AD948" s="68"/>
      <c r="AE948" s="69"/>
      <c r="AF948" s="69"/>
      <c r="AG948" s="69"/>
      <c r="AH948" s="69"/>
      <c r="AI948" s="69"/>
      <c r="AJ948" s="70"/>
      <c r="AK948" s="69"/>
      <c r="AL948" s="69"/>
      <c r="AM948" s="69"/>
      <c r="AN948" s="70"/>
      <c r="AO948" s="69"/>
      <c r="AP948" s="69"/>
      <c r="AQ948" s="69"/>
      <c r="AR948" s="70"/>
    </row>
    <row r="949" spans="1:44" s="71" customFormat="1" ht="6.75"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c r="AC949" s="68"/>
      <c r="AD949" s="68"/>
      <c r="AE949" s="69"/>
      <c r="AF949" s="69"/>
      <c r="AG949" s="69"/>
      <c r="AH949" s="69"/>
      <c r="AI949" s="69"/>
      <c r="AJ949" s="70"/>
      <c r="AK949" s="69"/>
      <c r="AL949" s="69"/>
      <c r="AM949" s="69"/>
      <c r="AN949" s="70"/>
      <c r="AO949" s="69"/>
      <c r="AP949" s="69"/>
      <c r="AQ949" s="69"/>
      <c r="AR949" s="70"/>
    </row>
    <row r="950" spans="1:44" s="71" customFormat="1" ht="6.75"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c r="AA950" s="68"/>
      <c r="AB950" s="68"/>
      <c r="AC950" s="68"/>
      <c r="AD950" s="68"/>
      <c r="AE950" s="69"/>
      <c r="AF950" s="69"/>
      <c r="AG950" s="69"/>
      <c r="AH950" s="69"/>
      <c r="AI950" s="69"/>
      <c r="AJ950" s="70"/>
      <c r="AK950" s="69"/>
      <c r="AL950" s="69"/>
      <c r="AM950" s="69"/>
      <c r="AN950" s="70"/>
      <c r="AO950" s="69"/>
      <c r="AP950" s="69"/>
      <c r="AQ950" s="69"/>
      <c r="AR950" s="70"/>
    </row>
    <row r="951" spans="1:44" s="71" customFormat="1" ht="6.75"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c r="AA951" s="68"/>
      <c r="AB951" s="68"/>
      <c r="AC951" s="68"/>
      <c r="AD951" s="68"/>
      <c r="AE951" s="69"/>
      <c r="AF951" s="69"/>
      <c r="AG951" s="69"/>
      <c r="AH951" s="69"/>
      <c r="AI951" s="69"/>
      <c r="AJ951" s="70"/>
      <c r="AK951" s="69"/>
      <c r="AL951" s="69"/>
      <c r="AM951" s="69"/>
      <c r="AN951" s="70"/>
      <c r="AO951" s="69"/>
      <c r="AP951" s="69"/>
      <c r="AQ951" s="69"/>
      <c r="AR951" s="70"/>
    </row>
    <row r="952" spans="1:44" s="71" customFormat="1" ht="6.75"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c r="AA952" s="68"/>
      <c r="AB952" s="68"/>
      <c r="AC952" s="68"/>
      <c r="AD952" s="68"/>
      <c r="AE952" s="69"/>
      <c r="AF952" s="69"/>
      <c r="AG952" s="69"/>
      <c r="AH952" s="69"/>
      <c r="AI952" s="69"/>
      <c r="AJ952" s="70"/>
      <c r="AK952" s="69"/>
      <c r="AL952" s="69"/>
      <c r="AM952" s="69"/>
      <c r="AN952" s="70"/>
      <c r="AO952" s="69"/>
      <c r="AP952" s="69"/>
      <c r="AQ952" s="69"/>
      <c r="AR952" s="70"/>
    </row>
    <row r="953" spans="1:44" s="71" customFormat="1" ht="6.75"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c r="AA953" s="68"/>
      <c r="AB953" s="68"/>
      <c r="AC953" s="68"/>
      <c r="AD953" s="68"/>
      <c r="AE953" s="69"/>
      <c r="AF953" s="69"/>
      <c r="AG953" s="69"/>
      <c r="AH953" s="69"/>
      <c r="AI953" s="69"/>
      <c r="AJ953" s="70"/>
      <c r="AK953" s="69"/>
      <c r="AL953" s="69"/>
      <c r="AM953" s="69"/>
      <c r="AN953" s="70"/>
      <c r="AO953" s="69"/>
      <c r="AP953" s="69"/>
      <c r="AQ953" s="69"/>
      <c r="AR953" s="70"/>
    </row>
    <row r="954" spans="1:44" s="71" customFormat="1" ht="6.75"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c r="AC954" s="68"/>
      <c r="AD954" s="68"/>
      <c r="AE954" s="69"/>
      <c r="AF954" s="69"/>
      <c r="AG954" s="69"/>
      <c r="AH954" s="69"/>
      <c r="AI954" s="69"/>
      <c r="AJ954" s="70"/>
      <c r="AK954" s="69"/>
      <c r="AL954" s="69"/>
      <c r="AM954" s="69"/>
      <c r="AN954" s="70"/>
      <c r="AO954" s="69"/>
      <c r="AP954" s="69"/>
      <c r="AQ954" s="69"/>
      <c r="AR954" s="70"/>
    </row>
    <row r="955" spans="1:44" s="71" customFormat="1" ht="6.75"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c r="AA955" s="68"/>
      <c r="AB955" s="68"/>
      <c r="AC955" s="68"/>
      <c r="AD955" s="68"/>
      <c r="AE955" s="69"/>
      <c r="AF955" s="69"/>
      <c r="AG955" s="69"/>
      <c r="AH955" s="69"/>
      <c r="AI955" s="69"/>
      <c r="AJ955" s="70"/>
      <c r="AK955" s="69"/>
      <c r="AL955" s="69"/>
      <c r="AM955" s="69"/>
      <c r="AN955" s="70"/>
      <c r="AO955" s="69"/>
      <c r="AP955" s="69"/>
      <c r="AQ955" s="69"/>
      <c r="AR955" s="70"/>
    </row>
    <row r="956" spans="1:44" s="71" customFormat="1" ht="6.75"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c r="AA956" s="68"/>
      <c r="AB956" s="68"/>
      <c r="AC956" s="68"/>
      <c r="AD956" s="68"/>
      <c r="AE956" s="69"/>
      <c r="AF956" s="69"/>
      <c r="AG956" s="69"/>
      <c r="AH956" s="69"/>
      <c r="AI956" s="69"/>
      <c r="AJ956" s="70"/>
      <c r="AK956" s="69"/>
      <c r="AL956" s="69"/>
      <c r="AM956" s="69"/>
      <c r="AN956" s="70"/>
      <c r="AO956" s="69"/>
      <c r="AP956" s="69"/>
      <c r="AQ956" s="69"/>
      <c r="AR956" s="70"/>
    </row>
    <row r="957" spans="1:44" s="71" customFormat="1" ht="6.75"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c r="AA957" s="68"/>
      <c r="AB957" s="68"/>
      <c r="AC957" s="68"/>
      <c r="AD957" s="68"/>
      <c r="AE957" s="69"/>
      <c r="AF957" s="69"/>
      <c r="AG957" s="69"/>
      <c r="AH957" s="69"/>
      <c r="AI957" s="69"/>
      <c r="AJ957" s="70"/>
      <c r="AK957" s="69"/>
      <c r="AL957" s="69"/>
      <c r="AM957" s="69"/>
      <c r="AN957" s="70"/>
      <c r="AO957" s="69"/>
      <c r="AP957" s="69"/>
      <c r="AQ957" s="69"/>
      <c r="AR957" s="70"/>
    </row>
    <row r="958" spans="1:44" s="71" customFormat="1" ht="6.75"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c r="AA958" s="68"/>
      <c r="AB958" s="68"/>
      <c r="AC958" s="68"/>
      <c r="AD958" s="68"/>
      <c r="AE958" s="69"/>
      <c r="AF958" s="69"/>
      <c r="AG958" s="69"/>
      <c r="AH958" s="69"/>
      <c r="AI958" s="69"/>
      <c r="AJ958" s="70"/>
      <c r="AK958" s="69"/>
      <c r="AL958" s="69"/>
      <c r="AM958" s="69"/>
      <c r="AN958" s="70"/>
      <c r="AO958" s="69"/>
      <c r="AP958" s="69"/>
      <c r="AQ958" s="69"/>
      <c r="AR958" s="70"/>
    </row>
    <row r="959" spans="1:44" s="71" customFormat="1" ht="6.75"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c r="AC959" s="68"/>
      <c r="AD959" s="68"/>
      <c r="AE959" s="69"/>
      <c r="AF959" s="69"/>
      <c r="AG959" s="69"/>
      <c r="AH959" s="69"/>
      <c r="AI959" s="69"/>
      <c r="AJ959" s="70"/>
      <c r="AK959" s="69"/>
      <c r="AL959" s="69"/>
      <c r="AM959" s="69"/>
      <c r="AN959" s="70"/>
      <c r="AO959" s="69"/>
      <c r="AP959" s="69"/>
      <c r="AQ959" s="69"/>
      <c r="AR959" s="70"/>
    </row>
    <row r="960" spans="1:44" s="71" customFormat="1" ht="6.75"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c r="AA960" s="68"/>
      <c r="AB960" s="68"/>
      <c r="AC960" s="68"/>
      <c r="AD960" s="68"/>
      <c r="AE960" s="69"/>
      <c r="AF960" s="69"/>
      <c r="AG960" s="69"/>
      <c r="AH960" s="69"/>
      <c r="AI960" s="69"/>
      <c r="AJ960" s="70"/>
      <c r="AK960" s="69"/>
      <c r="AL960" s="69"/>
      <c r="AM960" s="69"/>
      <c r="AN960" s="70"/>
      <c r="AO960" s="69"/>
      <c r="AP960" s="69"/>
      <c r="AQ960" s="69"/>
      <c r="AR960" s="70"/>
    </row>
    <row r="961" spans="1:44" s="71" customFormat="1" ht="6.75"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c r="AC961" s="68"/>
      <c r="AD961" s="68"/>
      <c r="AE961" s="69"/>
      <c r="AF961" s="69"/>
      <c r="AG961" s="69"/>
      <c r="AH961" s="69"/>
      <c r="AI961" s="69"/>
      <c r="AJ961" s="70"/>
      <c r="AK961" s="69"/>
      <c r="AL961" s="69"/>
      <c r="AM961" s="69"/>
      <c r="AN961" s="70"/>
      <c r="AO961" s="69"/>
      <c r="AP961" s="69"/>
      <c r="AQ961" s="69"/>
      <c r="AR961" s="70"/>
    </row>
    <row r="962" spans="1:44" s="71" customFormat="1" ht="6.75"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c r="AA962" s="68"/>
      <c r="AB962" s="68"/>
      <c r="AC962" s="68"/>
      <c r="AD962" s="68"/>
      <c r="AE962" s="69"/>
      <c r="AF962" s="69"/>
      <c r="AG962" s="69"/>
      <c r="AH962" s="69"/>
      <c r="AI962" s="69"/>
      <c r="AJ962" s="70"/>
      <c r="AK962" s="69"/>
      <c r="AL962" s="69"/>
      <c r="AM962" s="69"/>
      <c r="AN962" s="70"/>
      <c r="AO962" s="69"/>
      <c r="AP962" s="69"/>
      <c r="AQ962" s="69"/>
      <c r="AR962" s="70"/>
    </row>
    <row r="963" spans="1:44" s="71" customFormat="1" ht="6.75"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c r="AA963" s="68"/>
      <c r="AB963" s="68"/>
      <c r="AC963" s="68"/>
      <c r="AD963" s="68"/>
      <c r="AE963" s="69"/>
      <c r="AF963" s="69"/>
      <c r="AG963" s="69"/>
      <c r="AH963" s="69"/>
      <c r="AI963" s="69"/>
      <c r="AJ963" s="70"/>
      <c r="AK963" s="69"/>
      <c r="AL963" s="69"/>
      <c r="AM963" s="69"/>
      <c r="AN963" s="70"/>
      <c r="AO963" s="69"/>
      <c r="AP963" s="69"/>
      <c r="AQ963" s="69"/>
      <c r="AR963" s="70"/>
    </row>
    <row r="964" spans="1:44" s="71" customFormat="1" ht="6.75"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c r="AA964" s="68"/>
      <c r="AB964" s="68"/>
      <c r="AC964" s="68"/>
      <c r="AD964" s="68"/>
      <c r="AE964" s="69"/>
      <c r="AF964" s="69"/>
      <c r="AG964" s="69"/>
      <c r="AH964" s="69"/>
      <c r="AI964" s="69"/>
      <c r="AJ964" s="70"/>
      <c r="AK964" s="69"/>
      <c r="AL964" s="69"/>
      <c r="AM964" s="69"/>
      <c r="AN964" s="70"/>
      <c r="AO964" s="69"/>
      <c r="AP964" s="69"/>
      <c r="AQ964" s="69"/>
      <c r="AR964" s="70"/>
    </row>
    <row r="965" spans="1:44" s="71" customFormat="1" ht="6.75"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c r="AA965" s="68"/>
      <c r="AB965" s="68"/>
      <c r="AC965" s="68"/>
      <c r="AD965" s="68"/>
      <c r="AE965" s="69"/>
      <c r="AF965" s="69"/>
      <c r="AG965" s="69"/>
      <c r="AH965" s="69"/>
      <c r="AI965" s="69"/>
      <c r="AJ965" s="70"/>
      <c r="AK965" s="69"/>
      <c r="AL965" s="69"/>
      <c r="AM965" s="69"/>
      <c r="AN965" s="70"/>
      <c r="AO965" s="69"/>
      <c r="AP965" s="69"/>
      <c r="AQ965" s="69"/>
      <c r="AR965" s="70"/>
    </row>
    <row r="966" spans="1:44" s="71" customFormat="1" ht="6.75"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c r="AA966" s="68"/>
      <c r="AB966" s="68"/>
      <c r="AC966" s="68"/>
      <c r="AD966" s="68"/>
      <c r="AE966" s="69"/>
      <c r="AF966" s="69"/>
      <c r="AG966" s="69"/>
      <c r="AH966" s="69"/>
      <c r="AI966" s="69"/>
      <c r="AJ966" s="70"/>
      <c r="AK966" s="69"/>
      <c r="AL966" s="69"/>
      <c r="AM966" s="69"/>
      <c r="AN966" s="70"/>
      <c r="AO966" s="69"/>
      <c r="AP966" s="69"/>
      <c r="AQ966" s="69"/>
      <c r="AR966" s="70"/>
    </row>
    <row r="967" spans="1:44" s="71" customFormat="1" ht="6.75"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c r="AA967" s="68"/>
      <c r="AB967" s="68"/>
      <c r="AC967" s="68"/>
      <c r="AD967" s="68"/>
      <c r="AE967" s="69"/>
      <c r="AF967" s="69"/>
      <c r="AG967" s="69"/>
      <c r="AH967" s="69"/>
      <c r="AI967" s="69"/>
      <c r="AJ967" s="70"/>
      <c r="AK967" s="69"/>
      <c r="AL967" s="69"/>
      <c r="AM967" s="69"/>
      <c r="AN967" s="70"/>
      <c r="AO967" s="69"/>
      <c r="AP967" s="69"/>
      <c r="AQ967" s="69"/>
      <c r="AR967" s="70"/>
    </row>
    <row r="968" spans="1:44" s="71" customFormat="1" ht="6.75"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c r="AA968" s="68"/>
      <c r="AB968" s="68"/>
      <c r="AC968" s="68"/>
      <c r="AD968" s="68"/>
      <c r="AE968" s="69"/>
      <c r="AF968" s="69"/>
      <c r="AG968" s="69"/>
      <c r="AH968" s="69"/>
      <c r="AI968" s="69"/>
      <c r="AJ968" s="70"/>
      <c r="AK968" s="69"/>
      <c r="AL968" s="69"/>
      <c r="AM968" s="69"/>
      <c r="AN968" s="70"/>
      <c r="AO968" s="69"/>
      <c r="AP968" s="69"/>
      <c r="AQ968" s="69"/>
      <c r="AR968" s="70"/>
    </row>
    <row r="969" spans="1:44" s="71" customFormat="1" ht="6.75"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c r="AC969" s="68"/>
      <c r="AD969" s="68"/>
      <c r="AE969" s="69"/>
      <c r="AF969" s="69"/>
      <c r="AG969" s="69"/>
      <c r="AH969" s="69"/>
      <c r="AI969" s="69"/>
      <c r="AJ969" s="70"/>
      <c r="AK969" s="69"/>
      <c r="AL969" s="69"/>
      <c r="AM969" s="69"/>
      <c r="AN969" s="70"/>
      <c r="AO969" s="69"/>
      <c r="AP969" s="69"/>
      <c r="AQ969" s="69"/>
      <c r="AR969" s="70"/>
    </row>
    <row r="970" spans="1:44" s="71" customFormat="1" ht="6.75"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c r="AA970" s="68"/>
      <c r="AB970" s="68"/>
      <c r="AC970" s="68"/>
      <c r="AD970" s="68"/>
      <c r="AE970" s="69"/>
      <c r="AF970" s="69"/>
      <c r="AG970" s="69"/>
      <c r="AH970" s="69"/>
      <c r="AI970" s="69"/>
      <c r="AJ970" s="70"/>
      <c r="AK970" s="69"/>
      <c r="AL970" s="69"/>
      <c r="AM970" s="69"/>
      <c r="AN970" s="70"/>
      <c r="AO970" s="69"/>
      <c r="AP970" s="69"/>
      <c r="AQ970" s="69"/>
      <c r="AR970" s="70"/>
    </row>
    <row r="971" spans="1:44" s="71" customFormat="1" ht="6.75"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c r="AA971" s="68"/>
      <c r="AB971" s="68"/>
      <c r="AC971" s="68"/>
      <c r="AD971" s="68"/>
      <c r="AE971" s="69"/>
      <c r="AF971" s="69"/>
      <c r="AG971" s="69"/>
      <c r="AH971" s="69"/>
      <c r="AI971" s="69"/>
      <c r="AJ971" s="70"/>
      <c r="AK971" s="69"/>
      <c r="AL971" s="69"/>
      <c r="AM971" s="69"/>
      <c r="AN971" s="70"/>
      <c r="AO971" s="69"/>
      <c r="AP971" s="69"/>
      <c r="AQ971" s="69"/>
      <c r="AR971" s="70"/>
    </row>
    <row r="972" spans="1:44" s="71" customFormat="1" ht="6.75"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c r="AA972" s="68"/>
      <c r="AB972" s="68"/>
      <c r="AC972" s="68"/>
      <c r="AD972" s="68"/>
      <c r="AE972" s="69"/>
      <c r="AF972" s="69"/>
      <c r="AG972" s="69"/>
      <c r="AH972" s="69"/>
      <c r="AI972" s="69"/>
      <c r="AJ972" s="70"/>
      <c r="AK972" s="69"/>
      <c r="AL972" s="69"/>
      <c r="AM972" s="69"/>
      <c r="AN972" s="70"/>
      <c r="AO972" s="69"/>
      <c r="AP972" s="69"/>
      <c r="AQ972" s="69"/>
      <c r="AR972" s="70"/>
    </row>
    <row r="973" spans="1:44" s="71" customFormat="1" ht="6.75"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c r="AA973" s="68"/>
      <c r="AB973" s="68"/>
      <c r="AC973" s="68"/>
      <c r="AD973" s="68"/>
      <c r="AE973" s="69"/>
      <c r="AF973" s="69"/>
      <c r="AG973" s="69"/>
      <c r="AH973" s="69"/>
      <c r="AI973" s="69"/>
      <c r="AJ973" s="70"/>
      <c r="AK973" s="69"/>
      <c r="AL973" s="69"/>
      <c r="AM973" s="69"/>
      <c r="AN973" s="70"/>
      <c r="AO973" s="69"/>
      <c r="AP973" s="69"/>
      <c r="AQ973" s="69"/>
      <c r="AR973" s="70"/>
    </row>
    <row r="974" spans="1:44" s="71" customFormat="1" ht="6.75"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c r="AA974" s="68"/>
      <c r="AB974" s="68"/>
      <c r="AC974" s="68"/>
      <c r="AD974" s="68"/>
      <c r="AE974" s="69"/>
      <c r="AF974" s="69"/>
      <c r="AG974" s="69"/>
      <c r="AH974" s="69"/>
      <c r="AI974" s="69"/>
      <c r="AJ974" s="70"/>
      <c r="AK974" s="69"/>
      <c r="AL974" s="69"/>
      <c r="AM974" s="69"/>
      <c r="AN974" s="70"/>
      <c r="AO974" s="69"/>
      <c r="AP974" s="69"/>
      <c r="AQ974" s="69"/>
      <c r="AR974" s="70"/>
    </row>
    <row r="975" spans="1:44" s="71" customFormat="1" ht="6.75"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c r="AA975" s="68"/>
      <c r="AB975" s="68"/>
      <c r="AC975" s="68"/>
      <c r="AD975" s="68"/>
      <c r="AE975" s="69"/>
      <c r="AF975" s="69"/>
      <c r="AG975" s="69"/>
      <c r="AH975" s="69"/>
      <c r="AI975" s="69"/>
      <c r="AJ975" s="70"/>
      <c r="AK975" s="69"/>
      <c r="AL975" s="69"/>
      <c r="AM975" s="69"/>
      <c r="AN975" s="70"/>
      <c r="AO975" s="69"/>
      <c r="AP975" s="69"/>
      <c r="AQ975" s="69"/>
      <c r="AR975" s="70"/>
    </row>
    <row r="976" spans="1:44" s="71" customFormat="1" ht="6.75"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c r="AA976" s="68"/>
      <c r="AB976" s="68"/>
      <c r="AC976" s="68"/>
      <c r="AD976" s="68"/>
      <c r="AE976" s="69"/>
      <c r="AF976" s="69"/>
      <c r="AG976" s="69"/>
      <c r="AH976" s="69"/>
      <c r="AI976" s="69"/>
      <c r="AJ976" s="70"/>
      <c r="AK976" s="69"/>
      <c r="AL976" s="69"/>
      <c r="AM976" s="69"/>
      <c r="AN976" s="70"/>
      <c r="AO976" s="69"/>
      <c r="AP976" s="69"/>
      <c r="AQ976" s="69"/>
      <c r="AR976" s="70"/>
    </row>
    <row r="977" spans="1:44" s="71" customFormat="1" ht="6.75"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c r="AA977" s="68"/>
      <c r="AB977" s="68"/>
      <c r="AC977" s="68"/>
      <c r="AD977" s="68"/>
      <c r="AE977" s="69"/>
      <c r="AF977" s="69"/>
      <c r="AG977" s="69"/>
      <c r="AH977" s="69"/>
      <c r="AI977" s="69"/>
      <c r="AJ977" s="70"/>
      <c r="AK977" s="69"/>
      <c r="AL977" s="69"/>
      <c r="AM977" s="69"/>
      <c r="AN977" s="70"/>
      <c r="AO977" s="69"/>
      <c r="AP977" s="69"/>
      <c r="AQ977" s="69"/>
      <c r="AR977" s="70"/>
    </row>
    <row r="978" spans="1:44" s="71" customFormat="1" ht="6.75"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c r="AA978" s="68"/>
      <c r="AB978" s="68"/>
      <c r="AC978" s="68"/>
      <c r="AD978" s="68"/>
      <c r="AE978" s="69"/>
      <c r="AF978" s="69"/>
      <c r="AG978" s="69"/>
      <c r="AH978" s="69"/>
      <c r="AI978" s="69"/>
      <c r="AJ978" s="70"/>
      <c r="AK978" s="69"/>
      <c r="AL978" s="69"/>
      <c r="AM978" s="69"/>
      <c r="AN978" s="70"/>
      <c r="AO978" s="69"/>
      <c r="AP978" s="69"/>
      <c r="AQ978" s="69"/>
      <c r="AR978" s="70"/>
    </row>
    <row r="979" spans="1:44" s="71" customFormat="1" ht="6.75"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c r="AA979" s="68"/>
      <c r="AB979" s="68"/>
      <c r="AC979" s="68"/>
      <c r="AD979" s="68"/>
      <c r="AE979" s="69"/>
      <c r="AF979" s="69"/>
      <c r="AG979" s="69"/>
      <c r="AH979" s="69"/>
      <c r="AI979" s="69"/>
      <c r="AJ979" s="70"/>
      <c r="AK979" s="69"/>
      <c r="AL979" s="69"/>
      <c r="AM979" s="69"/>
      <c r="AN979" s="70"/>
      <c r="AO979" s="69"/>
      <c r="AP979" s="69"/>
      <c r="AQ979" s="69"/>
      <c r="AR979" s="70"/>
    </row>
    <row r="980" spans="1:44" s="71" customFormat="1" ht="6.75"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c r="AA980" s="68"/>
      <c r="AB980" s="68"/>
      <c r="AC980" s="68"/>
      <c r="AD980" s="68"/>
      <c r="AE980" s="69"/>
      <c r="AF980" s="69"/>
      <c r="AG980" s="69"/>
      <c r="AH980" s="69"/>
      <c r="AI980" s="69"/>
      <c r="AJ980" s="70"/>
      <c r="AK980" s="69"/>
      <c r="AL980" s="69"/>
      <c r="AM980" s="69"/>
      <c r="AN980" s="70"/>
      <c r="AO980" s="69"/>
      <c r="AP980" s="69"/>
      <c r="AQ980" s="69"/>
      <c r="AR980" s="70"/>
    </row>
    <row r="981" spans="1:44" s="71" customFormat="1" ht="6.75"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c r="AA981" s="68"/>
      <c r="AB981" s="68"/>
      <c r="AC981" s="68"/>
      <c r="AD981" s="68"/>
      <c r="AE981" s="69"/>
      <c r="AF981" s="69"/>
      <c r="AG981" s="69"/>
      <c r="AH981" s="69"/>
      <c r="AI981" s="69"/>
      <c r="AJ981" s="70"/>
      <c r="AK981" s="69"/>
      <c r="AL981" s="69"/>
      <c r="AM981" s="69"/>
      <c r="AN981" s="70"/>
      <c r="AO981" s="69"/>
      <c r="AP981" s="69"/>
      <c r="AQ981" s="69"/>
      <c r="AR981" s="70"/>
    </row>
    <row r="982" spans="1:44" s="71" customFormat="1" ht="6.75"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c r="AA982" s="68"/>
      <c r="AB982" s="68"/>
      <c r="AC982" s="68"/>
      <c r="AD982" s="68"/>
      <c r="AE982" s="69"/>
      <c r="AF982" s="69"/>
      <c r="AG982" s="69"/>
      <c r="AH982" s="69"/>
      <c r="AI982" s="69"/>
      <c r="AJ982" s="70"/>
      <c r="AK982" s="69"/>
      <c r="AL982" s="69"/>
      <c r="AM982" s="69"/>
      <c r="AN982" s="70"/>
      <c r="AO982" s="69"/>
      <c r="AP982" s="69"/>
      <c r="AQ982" s="69"/>
      <c r="AR982" s="70"/>
    </row>
    <row r="983" spans="1:44" s="71" customFormat="1" ht="6.75"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c r="AA983" s="68"/>
      <c r="AB983" s="68"/>
      <c r="AC983" s="68"/>
      <c r="AD983" s="68"/>
      <c r="AE983" s="69"/>
      <c r="AF983" s="69"/>
      <c r="AG983" s="69"/>
      <c r="AH983" s="69"/>
      <c r="AI983" s="69"/>
      <c r="AJ983" s="70"/>
      <c r="AK983" s="69"/>
      <c r="AL983" s="69"/>
      <c r="AM983" s="69"/>
      <c r="AN983" s="70"/>
      <c r="AO983" s="69"/>
      <c r="AP983" s="69"/>
      <c r="AQ983" s="69"/>
      <c r="AR983" s="70"/>
    </row>
    <row r="984" spans="1:44" s="71" customFormat="1" ht="6.75"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c r="AA984" s="68"/>
      <c r="AB984" s="68"/>
      <c r="AC984" s="68"/>
      <c r="AD984" s="68"/>
      <c r="AE984" s="69"/>
      <c r="AF984" s="69"/>
      <c r="AG984" s="69"/>
      <c r="AH984" s="69"/>
      <c r="AI984" s="69"/>
      <c r="AJ984" s="70"/>
      <c r="AK984" s="69"/>
      <c r="AL984" s="69"/>
      <c r="AM984" s="69"/>
      <c r="AN984" s="70"/>
      <c r="AO984" s="69"/>
      <c r="AP984" s="69"/>
      <c r="AQ984" s="69"/>
      <c r="AR984" s="70"/>
    </row>
    <row r="985" spans="1:44" s="71" customFormat="1" ht="6.75"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c r="AA985" s="68"/>
      <c r="AB985" s="68"/>
      <c r="AC985" s="68"/>
      <c r="AD985" s="68"/>
      <c r="AE985" s="69"/>
      <c r="AF985" s="69"/>
      <c r="AG985" s="69"/>
      <c r="AH985" s="69"/>
      <c r="AI985" s="69"/>
      <c r="AJ985" s="70"/>
      <c r="AK985" s="69"/>
      <c r="AL985" s="69"/>
      <c r="AM985" s="69"/>
      <c r="AN985" s="70"/>
      <c r="AO985" s="69"/>
      <c r="AP985" s="69"/>
      <c r="AQ985" s="69"/>
      <c r="AR985" s="70"/>
    </row>
    <row r="986" spans="1:44" s="71" customFormat="1" ht="6.75"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c r="AA986" s="68"/>
      <c r="AB986" s="68"/>
      <c r="AC986" s="68"/>
      <c r="AD986" s="68"/>
      <c r="AE986" s="69"/>
      <c r="AF986" s="69"/>
      <c r="AG986" s="69"/>
      <c r="AH986" s="69"/>
      <c r="AI986" s="69"/>
      <c r="AJ986" s="70"/>
      <c r="AK986" s="69"/>
      <c r="AL986" s="69"/>
      <c r="AM986" s="69"/>
      <c r="AN986" s="70"/>
      <c r="AO986" s="69"/>
      <c r="AP986" s="69"/>
      <c r="AQ986" s="69"/>
      <c r="AR986" s="70"/>
    </row>
    <row r="987" spans="1:44" s="71" customFormat="1" ht="6.75"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c r="AA987" s="68"/>
      <c r="AB987" s="68"/>
      <c r="AC987" s="68"/>
      <c r="AD987" s="68"/>
      <c r="AE987" s="69"/>
      <c r="AF987" s="69"/>
      <c r="AG987" s="69"/>
      <c r="AH987" s="69"/>
      <c r="AI987" s="69"/>
      <c r="AJ987" s="70"/>
      <c r="AK987" s="69"/>
      <c r="AL987" s="69"/>
      <c r="AM987" s="69"/>
      <c r="AN987" s="70"/>
      <c r="AO987" s="69"/>
      <c r="AP987" s="69"/>
      <c r="AQ987" s="69"/>
      <c r="AR987" s="70"/>
    </row>
    <row r="988" spans="1:44" s="71" customFormat="1" ht="6.75"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c r="AA988" s="68"/>
      <c r="AB988" s="68"/>
      <c r="AC988" s="68"/>
      <c r="AD988" s="68"/>
      <c r="AE988" s="69"/>
      <c r="AF988" s="69"/>
      <c r="AG988" s="69"/>
      <c r="AH988" s="69"/>
      <c r="AI988" s="69"/>
      <c r="AJ988" s="70"/>
      <c r="AK988" s="69"/>
      <c r="AL988" s="69"/>
      <c r="AM988" s="69"/>
      <c r="AN988" s="70"/>
      <c r="AO988" s="69"/>
      <c r="AP988" s="69"/>
      <c r="AQ988" s="69"/>
      <c r="AR988" s="70"/>
    </row>
    <row r="989" spans="1:44" s="71" customFormat="1" ht="6.75"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c r="AA989" s="68"/>
      <c r="AB989" s="68"/>
      <c r="AC989" s="68"/>
      <c r="AD989" s="68"/>
      <c r="AE989" s="69"/>
      <c r="AF989" s="69"/>
      <c r="AG989" s="69"/>
      <c r="AH989" s="69"/>
      <c r="AI989" s="69"/>
      <c r="AJ989" s="70"/>
      <c r="AK989" s="69"/>
      <c r="AL989" s="69"/>
      <c r="AM989" s="69"/>
      <c r="AN989" s="70"/>
      <c r="AO989" s="69"/>
      <c r="AP989" s="69"/>
      <c r="AQ989" s="69"/>
      <c r="AR989" s="70"/>
    </row>
    <row r="990" spans="1:44" s="71" customFormat="1" ht="6.75"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c r="AA990" s="68"/>
      <c r="AB990" s="68"/>
      <c r="AC990" s="68"/>
      <c r="AD990" s="68"/>
      <c r="AE990" s="69"/>
      <c r="AF990" s="69"/>
      <c r="AG990" s="69"/>
      <c r="AH990" s="69"/>
      <c r="AI990" s="69"/>
      <c r="AJ990" s="70"/>
      <c r="AK990" s="69"/>
      <c r="AL990" s="69"/>
      <c r="AM990" s="69"/>
      <c r="AN990" s="70"/>
      <c r="AO990" s="69"/>
      <c r="AP990" s="69"/>
      <c r="AQ990" s="69"/>
      <c r="AR990" s="70"/>
    </row>
    <row r="991" spans="1:44" s="71" customFormat="1" ht="6.75"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c r="AA991" s="68"/>
      <c r="AB991" s="68"/>
      <c r="AC991" s="68"/>
      <c r="AD991" s="68"/>
      <c r="AE991" s="69"/>
      <c r="AF991" s="69"/>
      <c r="AG991" s="69"/>
      <c r="AH991" s="69"/>
      <c r="AI991" s="69"/>
      <c r="AJ991" s="70"/>
      <c r="AK991" s="69"/>
      <c r="AL991" s="69"/>
      <c r="AM991" s="69"/>
      <c r="AN991" s="70"/>
      <c r="AO991" s="69"/>
      <c r="AP991" s="69"/>
      <c r="AQ991" s="69"/>
      <c r="AR991" s="70"/>
    </row>
    <row r="992" spans="1:44" s="71" customFormat="1" ht="6.75"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c r="AA992" s="68"/>
      <c r="AB992" s="68"/>
      <c r="AC992" s="68"/>
      <c r="AD992" s="68"/>
      <c r="AE992" s="69"/>
      <c r="AF992" s="69"/>
      <c r="AG992" s="69"/>
      <c r="AH992" s="69"/>
      <c r="AI992" s="69"/>
      <c r="AJ992" s="70"/>
      <c r="AK992" s="69"/>
      <c r="AL992" s="69"/>
      <c r="AM992" s="69"/>
      <c r="AN992" s="70"/>
      <c r="AO992" s="69"/>
      <c r="AP992" s="69"/>
      <c r="AQ992" s="69"/>
      <c r="AR992" s="70"/>
    </row>
    <row r="993" spans="1:44" s="71" customFormat="1" ht="6.75"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c r="AA993" s="68"/>
      <c r="AB993" s="68"/>
      <c r="AC993" s="68"/>
      <c r="AD993" s="68"/>
      <c r="AE993" s="69"/>
      <c r="AF993" s="69"/>
      <c r="AG993" s="69"/>
      <c r="AH993" s="69"/>
      <c r="AI993" s="69"/>
      <c r="AJ993" s="70"/>
      <c r="AK993" s="69"/>
      <c r="AL993" s="69"/>
      <c r="AM993" s="69"/>
      <c r="AN993" s="70"/>
      <c r="AO993" s="69"/>
      <c r="AP993" s="69"/>
      <c r="AQ993" s="69"/>
      <c r="AR993" s="70"/>
    </row>
    <row r="994" spans="1:44" s="71" customFormat="1" ht="6.75"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c r="AA994" s="68"/>
      <c r="AB994" s="68"/>
      <c r="AC994" s="68"/>
      <c r="AD994" s="68"/>
      <c r="AE994" s="69"/>
      <c r="AF994" s="69"/>
      <c r="AG994" s="69"/>
      <c r="AH994" s="69"/>
      <c r="AI994" s="69"/>
      <c r="AJ994" s="70"/>
      <c r="AK994" s="69"/>
      <c r="AL994" s="69"/>
      <c r="AM994" s="69"/>
      <c r="AN994" s="70"/>
      <c r="AO994" s="69"/>
      <c r="AP994" s="69"/>
      <c r="AQ994" s="69"/>
      <c r="AR994" s="70"/>
    </row>
    <row r="995" spans="1:44" s="71" customFormat="1" ht="6.75"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c r="AA995" s="68"/>
      <c r="AB995" s="68"/>
      <c r="AC995" s="68"/>
      <c r="AD995" s="68"/>
      <c r="AE995" s="69"/>
      <c r="AF995" s="69"/>
      <c r="AG995" s="69"/>
      <c r="AH995" s="69"/>
      <c r="AI995" s="69"/>
      <c r="AJ995" s="70"/>
      <c r="AK995" s="69"/>
      <c r="AL995" s="69"/>
      <c r="AM995" s="69"/>
      <c r="AN995" s="70"/>
      <c r="AO995" s="69"/>
      <c r="AP995" s="69"/>
      <c r="AQ995" s="69"/>
      <c r="AR995" s="70"/>
    </row>
    <row r="996" spans="1:44" s="71" customFormat="1" ht="6.75"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c r="AA996" s="68"/>
      <c r="AB996" s="68"/>
      <c r="AC996" s="68"/>
      <c r="AD996" s="68"/>
      <c r="AE996" s="69"/>
      <c r="AF996" s="69"/>
      <c r="AG996" s="69"/>
      <c r="AH996" s="69"/>
      <c r="AI996" s="69"/>
      <c r="AJ996" s="70"/>
      <c r="AK996" s="69"/>
      <c r="AL996" s="69"/>
      <c r="AM996" s="69"/>
      <c r="AN996" s="70"/>
      <c r="AO996" s="69"/>
      <c r="AP996" s="69"/>
      <c r="AQ996" s="69"/>
      <c r="AR996" s="70"/>
    </row>
    <row r="997" spans="1:44" s="71" customFormat="1" ht="6.75"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c r="AA997" s="68"/>
      <c r="AB997" s="68"/>
      <c r="AC997" s="68"/>
      <c r="AD997" s="68"/>
      <c r="AE997" s="69"/>
      <c r="AF997" s="69"/>
      <c r="AG997" s="69"/>
      <c r="AH997" s="69"/>
      <c r="AI997" s="69"/>
      <c r="AJ997" s="70"/>
      <c r="AK997" s="69"/>
      <c r="AL997" s="69"/>
      <c r="AM997" s="69"/>
      <c r="AN997" s="70"/>
      <c r="AO997" s="69"/>
      <c r="AP997" s="69"/>
      <c r="AQ997" s="69"/>
      <c r="AR997" s="70"/>
    </row>
    <row r="998" spans="1:44" s="71" customFormat="1" ht="6.75"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c r="AA998" s="68"/>
      <c r="AB998" s="68"/>
      <c r="AC998" s="68"/>
      <c r="AD998" s="68"/>
      <c r="AE998" s="69"/>
      <c r="AF998" s="69"/>
      <c r="AG998" s="69"/>
      <c r="AH998" s="69"/>
      <c r="AI998" s="69"/>
      <c r="AJ998" s="70"/>
      <c r="AK998" s="69"/>
      <c r="AL998" s="69"/>
      <c r="AM998" s="69"/>
      <c r="AN998" s="70"/>
      <c r="AO998" s="69"/>
      <c r="AP998" s="69"/>
      <c r="AQ998" s="69"/>
      <c r="AR998" s="70"/>
    </row>
    <row r="999" spans="1:44" s="71" customFormat="1" ht="6.75"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c r="AA999" s="68"/>
      <c r="AB999" s="68"/>
      <c r="AC999" s="68"/>
      <c r="AD999" s="68"/>
      <c r="AE999" s="69"/>
      <c r="AF999" s="69"/>
      <c r="AG999" s="69"/>
      <c r="AH999" s="69"/>
      <c r="AI999" s="69"/>
      <c r="AJ999" s="70"/>
      <c r="AK999" s="69"/>
      <c r="AL999" s="69"/>
      <c r="AM999" s="69"/>
      <c r="AN999" s="70"/>
      <c r="AO999" s="69"/>
      <c r="AP999" s="69"/>
      <c r="AQ999" s="69"/>
      <c r="AR999" s="70"/>
    </row>
    <row r="1000" spans="1:44" s="71" customFormat="1" ht="6.75"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c r="AA1000" s="68"/>
      <c r="AB1000" s="68"/>
      <c r="AC1000" s="68"/>
      <c r="AD1000" s="68"/>
      <c r="AE1000" s="69"/>
      <c r="AF1000" s="69"/>
      <c r="AG1000" s="69"/>
      <c r="AH1000" s="69"/>
      <c r="AI1000" s="69"/>
      <c r="AJ1000" s="70"/>
      <c r="AK1000" s="69"/>
      <c r="AL1000" s="69"/>
      <c r="AM1000" s="69"/>
      <c r="AN1000" s="70"/>
      <c r="AO1000" s="69"/>
      <c r="AP1000" s="69"/>
      <c r="AQ1000" s="69"/>
      <c r="AR1000" s="70"/>
    </row>
    <row r="1001" spans="1:44" s="71" customFormat="1" ht="6.75" customHeight="1">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c r="AA1001" s="68"/>
      <c r="AB1001" s="68"/>
      <c r="AC1001" s="68"/>
      <c r="AD1001" s="68"/>
      <c r="AE1001" s="69"/>
      <c r="AF1001" s="69"/>
      <c r="AG1001" s="69"/>
      <c r="AH1001" s="69"/>
      <c r="AI1001" s="69"/>
      <c r="AJ1001" s="70"/>
      <c r="AK1001" s="69"/>
      <c r="AL1001" s="69"/>
      <c r="AM1001" s="69"/>
      <c r="AN1001" s="70"/>
      <c r="AO1001" s="69"/>
      <c r="AP1001" s="69"/>
      <c r="AQ1001" s="69"/>
      <c r="AR1001" s="70"/>
    </row>
    <row r="1002" spans="1:44" s="71" customFormat="1" ht="6.75" customHeight="1">
      <c r="A1002" s="68"/>
      <c r="B1002" s="68"/>
      <c r="C1002" s="68"/>
      <c r="D1002" s="68"/>
      <c r="E1002" s="68"/>
      <c r="F1002" s="68"/>
      <c r="G1002" s="68"/>
      <c r="H1002" s="68"/>
      <c r="I1002" s="68"/>
      <c r="J1002" s="68"/>
      <c r="K1002" s="68"/>
      <c r="L1002" s="68"/>
      <c r="M1002" s="68"/>
      <c r="N1002" s="68"/>
      <c r="O1002" s="68"/>
      <c r="P1002" s="68"/>
      <c r="Q1002" s="68"/>
      <c r="R1002" s="68"/>
      <c r="S1002" s="68"/>
      <c r="T1002" s="68"/>
      <c r="U1002" s="68"/>
      <c r="V1002" s="68"/>
      <c r="W1002" s="68"/>
      <c r="X1002" s="68"/>
      <c r="Y1002" s="68"/>
      <c r="Z1002" s="68"/>
      <c r="AA1002" s="68"/>
      <c r="AB1002" s="68"/>
      <c r="AC1002" s="68"/>
      <c r="AD1002" s="68"/>
      <c r="AE1002" s="69"/>
      <c r="AF1002" s="69"/>
      <c r="AG1002" s="69"/>
      <c r="AH1002" s="69"/>
      <c r="AI1002" s="69"/>
      <c r="AJ1002" s="70"/>
      <c r="AK1002" s="69"/>
      <c r="AL1002" s="69"/>
      <c r="AM1002" s="69"/>
      <c r="AN1002" s="70"/>
      <c r="AO1002" s="69"/>
      <c r="AP1002" s="69"/>
      <c r="AQ1002" s="69"/>
      <c r="AR1002" s="70"/>
    </row>
    <row r="1003" spans="1:44" s="71" customFormat="1" ht="6.75" customHeight="1">
      <c r="A1003" s="68"/>
      <c r="B1003" s="68"/>
      <c r="C1003" s="68"/>
      <c r="D1003" s="68"/>
      <c r="E1003" s="68"/>
      <c r="F1003" s="68"/>
      <c r="G1003" s="68"/>
      <c r="H1003" s="68"/>
      <c r="I1003" s="68"/>
      <c r="J1003" s="68"/>
      <c r="K1003" s="68"/>
      <c r="L1003" s="68"/>
      <c r="M1003" s="68"/>
      <c r="N1003" s="68"/>
      <c r="O1003" s="68"/>
      <c r="P1003" s="68"/>
      <c r="Q1003" s="68"/>
      <c r="R1003" s="68"/>
      <c r="S1003" s="68"/>
      <c r="T1003" s="68"/>
      <c r="U1003" s="68"/>
      <c r="V1003" s="68"/>
      <c r="W1003" s="68"/>
      <c r="X1003" s="68"/>
      <c r="Y1003" s="68"/>
      <c r="Z1003" s="68"/>
      <c r="AA1003" s="68"/>
      <c r="AB1003" s="68"/>
      <c r="AC1003" s="68"/>
      <c r="AD1003" s="68"/>
      <c r="AE1003" s="69"/>
      <c r="AF1003" s="69"/>
      <c r="AG1003" s="69"/>
      <c r="AH1003" s="69"/>
      <c r="AI1003" s="69"/>
      <c r="AJ1003" s="70"/>
      <c r="AK1003" s="69"/>
      <c r="AL1003" s="69"/>
      <c r="AM1003" s="69"/>
      <c r="AN1003" s="70"/>
      <c r="AO1003" s="69"/>
      <c r="AP1003" s="69"/>
      <c r="AQ1003" s="69"/>
      <c r="AR1003" s="70"/>
    </row>
    <row r="1004" spans="1:44" s="71" customFormat="1" ht="6.75" customHeight="1">
      <c r="A1004" s="68"/>
      <c r="B1004" s="68"/>
      <c r="C1004" s="68"/>
      <c r="D1004" s="68"/>
      <c r="E1004" s="68"/>
      <c r="F1004" s="68"/>
      <c r="G1004" s="68"/>
      <c r="H1004" s="68"/>
      <c r="I1004" s="68"/>
      <c r="J1004" s="68"/>
      <c r="K1004" s="68"/>
      <c r="L1004" s="68"/>
      <c r="M1004" s="68"/>
      <c r="N1004" s="68"/>
      <c r="O1004" s="68"/>
      <c r="P1004" s="68"/>
      <c r="Q1004" s="68"/>
      <c r="R1004" s="68"/>
      <c r="S1004" s="68"/>
      <c r="T1004" s="68"/>
      <c r="U1004" s="68"/>
      <c r="V1004" s="68"/>
      <c r="W1004" s="68"/>
      <c r="X1004" s="68"/>
      <c r="Y1004" s="68"/>
      <c r="Z1004" s="68"/>
      <c r="AA1004" s="68"/>
      <c r="AB1004" s="68"/>
      <c r="AC1004" s="68"/>
      <c r="AD1004" s="68"/>
      <c r="AE1004" s="69"/>
      <c r="AF1004" s="69"/>
      <c r="AG1004" s="69"/>
      <c r="AH1004" s="69"/>
      <c r="AI1004" s="69"/>
      <c r="AJ1004" s="70"/>
      <c r="AK1004" s="69"/>
      <c r="AL1004" s="69"/>
      <c r="AM1004" s="69"/>
      <c r="AN1004" s="70"/>
      <c r="AO1004" s="69"/>
      <c r="AP1004" s="69"/>
      <c r="AQ1004" s="69"/>
      <c r="AR1004" s="70"/>
    </row>
    <row r="1005" spans="1:44" s="71" customFormat="1" ht="6.75" customHeight="1">
      <c r="A1005" s="68"/>
      <c r="B1005" s="68"/>
      <c r="C1005" s="68"/>
      <c r="D1005" s="68"/>
      <c r="E1005" s="68"/>
      <c r="F1005" s="68"/>
      <c r="G1005" s="68"/>
      <c r="H1005" s="68"/>
      <c r="I1005" s="68"/>
      <c r="J1005" s="68"/>
      <c r="K1005" s="68"/>
      <c r="L1005" s="68"/>
      <c r="M1005" s="68"/>
      <c r="N1005" s="68"/>
      <c r="O1005" s="68"/>
      <c r="P1005" s="68"/>
      <c r="Q1005" s="68"/>
      <c r="R1005" s="68"/>
      <c r="S1005" s="68"/>
      <c r="T1005" s="68"/>
      <c r="U1005" s="68"/>
      <c r="V1005" s="68"/>
      <c r="W1005" s="68"/>
      <c r="X1005" s="68"/>
      <c r="Y1005" s="68"/>
      <c r="Z1005" s="68"/>
      <c r="AA1005" s="68"/>
      <c r="AB1005" s="68"/>
      <c r="AC1005" s="68"/>
      <c r="AD1005" s="68"/>
      <c r="AE1005" s="69"/>
      <c r="AF1005" s="69"/>
      <c r="AG1005" s="69"/>
      <c r="AH1005" s="69"/>
      <c r="AI1005" s="69"/>
      <c r="AJ1005" s="70"/>
      <c r="AK1005" s="69"/>
      <c r="AL1005" s="69"/>
      <c r="AM1005" s="69"/>
      <c r="AN1005" s="70"/>
      <c r="AO1005" s="69"/>
      <c r="AP1005" s="69"/>
      <c r="AQ1005" s="69"/>
      <c r="AR1005" s="70"/>
    </row>
    <row r="1006" spans="1:44" s="71" customFormat="1" ht="6.75" customHeight="1">
      <c r="A1006" s="68"/>
      <c r="B1006" s="68"/>
      <c r="C1006" s="68"/>
      <c r="D1006" s="68"/>
      <c r="E1006" s="68"/>
      <c r="F1006" s="68"/>
      <c r="G1006" s="68"/>
      <c r="H1006" s="68"/>
      <c r="I1006" s="68"/>
      <c r="J1006" s="68"/>
      <c r="K1006" s="68"/>
      <c r="L1006" s="68"/>
      <c r="M1006" s="68"/>
      <c r="N1006" s="68"/>
      <c r="O1006" s="68"/>
      <c r="P1006" s="68"/>
      <c r="Q1006" s="68"/>
      <c r="R1006" s="68"/>
      <c r="S1006" s="68"/>
      <c r="T1006" s="68"/>
      <c r="U1006" s="68"/>
      <c r="V1006" s="68"/>
      <c r="W1006" s="68"/>
      <c r="X1006" s="68"/>
      <c r="Y1006" s="68"/>
      <c r="Z1006" s="68"/>
      <c r="AA1006" s="68"/>
      <c r="AB1006" s="68"/>
      <c r="AC1006" s="68"/>
      <c r="AD1006" s="68"/>
      <c r="AE1006" s="69"/>
      <c r="AF1006" s="69"/>
      <c r="AG1006" s="69"/>
      <c r="AH1006" s="69"/>
      <c r="AI1006" s="69"/>
      <c r="AJ1006" s="70"/>
      <c r="AK1006" s="69"/>
      <c r="AL1006" s="69"/>
      <c r="AM1006" s="69"/>
      <c r="AN1006" s="70"/>
      <c r="AO1006" s="69"/>
      <c r="AP1006" s="69"/>
      <c r="AQ1006" s="69"/>
      <c r="AR1006" s="70"/>
    </row>
    <row r="1007" spans="1:44" s="71" customFormat="1" ht="6.75" customHeight="1">
      <c r="A1007" s="68"/>
      <c r="B1007" s="68"/>
      <c r="C1007" s="68"/>
      <c r="D1007" s="68"/>
      <c r="E1007" s="68"/>
      <c r="F1007" s="68"/>
      <c r="G1007" s="68"/>
      <c r="H1007" s="68"/>
      <c r="I1007" s="68"/>
      <c r="J1007" s="68"/>
      <c r="K1007" s="68"/>
      <c r="L1007" s="68"/>
      <c r="M1007" s="68"/>
      <c r="N1007" s="68"/>
      <c r="O1007" s="68"/>
      <c r="P1007" s="68"/>
      <c r="Q1007" s="68"/>
      <c r="R1007" s="68"/>
      <c r="S1007" s="68"/>
      <c r="T1007" s="68"/>
      <c r="U1007" s="68"/>
      <c r="V1007" s="68"/>
      <c r="W1007" s="68"/>
      <c r="X1007" s="68"/>
      <c r="Y1007" s="68"/>
      <c r="Z1007" s="68"/>
      <c r="AA1007" s="68"/>
      <c r="AB1007" s="68"/>
      <c r="AC1007" s="68"/>
      <c r="AD1007" s="68"/>
      <c r="AE1007" s="69"/>
      <c r="AF1007" s="69"/>
      <c r="AG1007" s="69"/>
      <c r="AH1007" s="69"/>
      <c r="AI1007" s="69"/>
      <c r="AJ1007" s="70"/>
      <c r="AK1007" s="69"/>
      <c r="AL1007" s="69"/>
      <c r="AM1007" s="69"/>
      <c r="AN1007" s="70"/>
      <c r="AO1007" s="69"/>
      <c r="AP1007" s="69"/>
      <c r="AQ1007" s="69"/>
      <c r="AR1007" s="70"/>
    </row>
    <row r="1008" spans="1:44" s="71" customFormat="1" ht="6.75" customHeight="1">
      <c r="A1008" s="68"/>
      <c r="B1008" s="68"/>
      <c r="C1008" s="68"/>
      <c r="D1008" s="68"/>
      <c r="E1008" s="68"/>
      <c r="F1008" s="68"/>
      <c r="G1008" s="68"/>
      <c r="H1008" s="68"/>
      <c r="I1008" s="68"/>
      <c r="J1008" s="68"/>
      <c r="K1008" s="68"/>
      <c r="L1008" s="68"/>
      <c r="M1008" s="68"/>
      <c r="N1008" s="68"/>
      <c r="O1008" s="68"/>
      <c r="P1008" s="68"/>
      <c r="Q1008" s="68"/>
      <c r="R1008" s="68"/>
      <c r="S1008" s="68"/>
      <c r="T1008" s="68"/>
      <c r="U1008" s="68"/>
      <c r="V1008" s="68"/>
      <c r="W1008" s="68"/>
      <c r="X1008" s="68"/>
      <c r="Y1008" s="68"/>
      <c r="Z1008" s="68"/>
      <c r="AA1008" s="68"/>
      <c r="AB1008" s="68"/>
      <c r="AC1008" s="68"/>
      <c r="AD1008" s="68"/>
      <c r="AE1008" s="69"/>
      <c r="AF1008" s="69"/>
      <c r="AG1008" s="69"/>
      <c r="AH1008" s="69"/>
      <c r="AI1008" s="69"/>
      <c r="AJ1008" s="70"/>
      <c r="AK1008" s="69"/>
      <c r="AL1008" s="69"/>
      <c r="AM1008" s="69"/>
      <c r="AN1008" s="70"/>
      <c r="AO1008" s="69"/>
      <c r="AP1008" s="69"/>
      <c r="AQ1008" s="69"/>
      <c r="AR1008" s="70"/>
    </row>
    <row r="1009" spans="1:44" s="71" customFormat="1" ht="6.75" customHeight="1">
      <c r="A1009" s="68"/>
      <c r="B1009" s="68"/>
      <c r="C1009" s="68"/>
      <c r="D1009" s="68"/>
      <c r="E1009" s="68"/>
      <c r="F1009" s="68"/>
      <c r="G1009" s="68"/>
      <c r="H1009" s="68"/>
      <c r="I1009" s="68"/>
      <c r="J1009" s="68"/>
      <c r="K1009" s="68"/>
      <c r="L1009" s="68"/>
      <c r="M1009" s="68"/>
      <c r="N1009" s="68"/>
      <c r="O1009" s="68"/>
      <c r="P1009" s="68"/>
      <c r="Q1009" s="68"/>
      <c r="R1009" s="68"/>
      <c r="S1009" s="68"/>
      <c r="T1009" s="68"/>
      <c r="U1009" s="68"/>
      <c r="V1009" s="68"/>
      <c r="W1009" s="68"/>
      <c r="X1009" s="68"/>
      <c r="Y1009" s="68"/>
      <c r="Z1009" s="68"/>
      <c r="AA1009" s="68"/>
      <c r="AB1009" s="68"/>
      <c r="AC1009" s="68"/>
      <c r="AD1009" s="68"/>
      <c r="AE1009" s="69"/>
      <c r="AF1009" s="69"/>
      <c r="AG1009" s="69"/>
      <c r="AH1009" s="69"/>
      <c r="AI1009" s="69"/>
      <c r="AJ1009" s="70"/>
      <c r="AK1009" s="69"/>
      <c r="AL1009" s="69"/>
      <c r="AM1009" s="69"/>
      <c r="AN1009" s="70"/>
      <c r="AO1009" s="69"/>
      <c r="AP1009" s="69"/>
      <c r="AQ1009" s="69"/>
      <c r="AR1009" s="70"/>
    </row>
    <row r="1010" spans="1:44" s="71" customFormat="1" ht="6.75" customHeight="1">
      <c r="A1010" s="68"/>
      <c r="B1010" s="68"/>
      <c r="C1010" s="68"/>
      <c r="D1010" s="68"/>
      <c r="E1010" s="68"/>
      <c r="F1010" s="68"/>
      <c r="G1010" s="68"/>
      <c r="H1010" s="68"/>
      <c r="I1010" s="68"/>
      <c r="J1010" s="68"/>
      <c r="K1010" s="68"/>
      <c r="L1010" s="68"/>
      <c r="M1010" s="68"/>
      <c r="N1010" s="68"/>
      <c r="O1010" s="68"/>
      <c r="P1010" s="68"/>
      <c r="Q1010" s="68"/>
      <c r="R1010" s="68"/>
      <c r="S1010" s="68"/>
      <c r="T1010" s="68"/>
      <c r="U1010" s="68"/>
      <c r="V1010" s="68"/>
      <c r="W1010" s="68"/>
      <c r="X1010" s="68"/>
      <c r="Y1010" s="68"/>
      <c r="Z1010" s="68"/>
      <c r="AA1010" s="68"/>
      <c r="AB1010" s="68"/>
      <c r="AC1010" s="68"/>
      <c r="AD1010" s="68"/>
      <c r="AE1010" s="69"/>
      <c r="AF1010" s="69"/>
      <c r="AG1010" s="69"/>
      <c r="AH1010" s="69"/>
      <c r="AI1010" s="69"/>
      <c r="AJ1010" s="70"/>
      <c r="AK1010" s="69"/>
      <c r="AL1010" s="69"/>
      <c r="AM1010" s="69"/>
      <c r="AN1010" s="70"/>
      <c r="AO1010" s="69"/>
      <c r="AP1010" s="69"/>
      <c r="AQ1010" s="69"/>
      <c r="AR1010" s="70"/>
    </row>
    <row r="1011" spans="1:44" s="71" customFormat="1" ht="6.75" customHeight="1">
      <c r="A1011" s="68"/>
      <c r="B1011" s="68"/>
      <c r="C1011" s="68"/>
      <c r="D1011" s="68"/>
      <c r="E1011" s="68"/>
      <c r="F1011" s="68"/>
      <c r="G1011" s="68"/>
      <c r="H1011" s="68"/>
      <c r="I1011" s="68"/>
      <c r="J1011" s="68"/>
      <c r="K1011" s="68"/>
      <c r="L1011" s="68"/>
      <c r="M1011" s="68"/>
      <c r="N1011" s="68"/>
      <c r="O1011" s="68"/>
      <c r="P1011" s="68"/>
      <c r="Q1011" s="68"/>
      <c r="R1011" s="68"/>
      <c r="S1011" s="68"/>
      <c r="T1011" s="68"/>
      <c r="U1011" s="68"/>
      <c r="V1011" s="68"/>
      <c r="W1011" s="68"/>
      <c r="X1011" s="68"/>
      <c r="Y1011" s="68"/>
      <c r="Z1011" s="68"/>
      <c r="AA1011" s="68"/>
      <c r="AB1011" s="68"/>
      <c r="AC1011" s="68"/>
      <c r="AD1011" s="68"/>
      <c r="AE1011" s="69"/>
      <c r="AF1011" s="69"/>
      <c r="AG1011" s="69"/>
      <c r="AH1011" s="69"/>
      <c r="AI1011" s="69"/>
      <c r="AJ1011" s="70"/>
      <c r="AK1011" s="69"/>
      <c r="AL1011" s="69"/>
      <c r="AM1011" s="69"/>
      <c r="AN1011" s="70"/>
      <c r="AO1011" s="69"/>
      <c r="AP1011" s="69"/>
      <c r="AQ1011" s="69"/>
      <c r="AR1011" s="70"/>
    </row>
    <row r="1012" spans="1:44" s="71" customFormat="1" ht="6.75" customHeight="1">
      <c r="A1012" s="68"/>
      <c r="B1012" s="68"/>
      <c r="C1012" s="68"/>
      <c r="D1012" s="68"/>
      <c r="E1012" s="68"/>
      <c r="F1012" s="68"/>
      <c r="G1012" s="68"/>
      <c r="H1012" s="68"/>
      <c r="I1012" s="68"/>
      <c r="J1012" s="68"/>
      <c r="K1012" s="68"/>
      <c r="L1012" s="68"/>
      <c r="M1012" s="68"/>
      <c r="N1012" s="68"/>
      <c r="O1012" s="68"/>
      <c r="P1012" s="68"/>
      <c r="Q1012" s="68"/>
      <c r="R1012" s="68"/>
      <c r="S1012" s="68"/>
      <c r="T1012" s="68"/>
      <c r="U1012" s="68"/>
      <c r="V1012" s="68"/>
      <c r="W1012" s="68"/>
      <c r="X1012" s="68"/>
      <c r="Y1012" s="68"/>
      <c r="Z1012" s="68"/>
      <c r="AA1012" s="68"/>
      <c r="AB1012" s="68"/>
      <c r="AC1012" s="68"/>
      <c r="AD1012" s="68"/>
      <c r="AE1012" s="69"/>
      <c r="AF1012" s="69"/>
      <c r="AG1012" s="69"/>
      <c r="AH1012" s="69"/>
      <c r="AI1012" s="69"/>
      <c r="AJ1012" s="70"/>
      <c r="AK1012" s="69"/>
      <c r="AL1012" s="69"/>
      <c r="AM1012" s="69"/>
      <c r="AN1012" s="70"/>
      <c r="AO1012" s="69"/>
      <c r="AP1012" s="69"/>
      <c r="AQ1012" s="69"/>
      <c r="AR1012" s="70"/>
    </row>
    <row r="1013" spans="1:44" s="71" customFormat="1" ht="6.75" customHeight="1">
      <c r="A1013" s="68"/>
      <c r="B1013" s="68"/>
      <c r="C1013" s="68"/>
      <c r="D1013" s="68"/>
      <c r="E1013" s="68"/>
      <c r="F1013" s="68"/>
      <c r="G1013" s="68"/>
      <c r="H1013" s="68"/>
      <c r="I1013" s="68"/>
      <c r="J1013" s="68"/>
      <c r="K1013" s="68"/>
      <c r="L1013" s="68"/>
      <c r="M1013" s="68"/>
      <c r="N1013" s="68"/>
      <c r="O1013" s="68"/>
      <c r="P1013" s="68"/>
      <c r="Q1013" s="68"/>
      <c r="R1013" s="68"/>
      <c r="S1013" s="68"/>
      <c r="T1013" s="68"/>
      <c r="U1013" s="68"/>
      <c r="V1013" s="68"/>
      <c r="W1013" s="68"/>
      <c r="X1013" s="68"/>
      <c r="Y1013" s="68"/>
      <c r="Z1013" s="68"/>
      <c r="AA1013" s="68"/>
      <c r="AB1013" s="68"/>
      <c r="AC1013" s="68"/>
      <c r="AD1013" s="68"/>
      <c r="AE1013" s="69"/>
      <c r="AF1013" s="69"/>
      <c r="AG1013" s="69"/>
      <c r="AH1013" s="69"/>
      <c r="AI1013" s="69"/>
      <c r="AJ1013" s="70"/>
      <c r="AK1013" s="69"/>
      <c r="AL1013" s="69"/>
      <c r="AM1013" s="69"/>
      <c r="AN1013" s="70"/>
      <c r="AO1013" s="69"/>
      <c r="AP1013" s="69"/>
      <c r="AQ1013" s="69"/>
      <c r="AR1013" s="70"/>
    </row>
    <row r="1014" spans="1:44" s="71" customFormat="1" ht="6.75" customHeight="1">
      <c r="A1014" s="68"/>
      <c r="B1014" s="68"/>
      <c r="C1014" s="68"/>
      <c r="D1014" s="68"/>
      <c r="E1014" s="68"/>
      <c r="F1014" s="68"/>
      <c r="G1014" s="68"/>
      <c r="H1014" s="68"/>
      <c r="I1014" s="68"/>
      <c r="J1014" s="68"/>
      <c r="K1014" s="68"/>
      <c r="L1014" s="68"/>
      <c r="M1014" s="68"/>
      <c r="N1014" s="68"/>
      <c r="O1014" s="68"/>
      <c r="P1014" s="68"/>
      <c r="Q1014" s="68"/>
      <c r="R1014" s="68"/>
      <c r="S1014" s="68"/>
      <c r="T1014" s="68"/>
      <c r="U1014" s="68"/>
      <c r="V1014" s="68"/>
      <c r="W1014" s="68"/>
      <c r="X1014" s="68"/>
      <c r="Y1014" s="68"/>
      <c r="Z1014" s="68"/>
      <c r="AA1014" s="68"/>
      <c r="AB1014" s="68"/>
      <c r="AC1014" s="68"/>
      <c r="AD1014" s="68"/>
      <c r="AE1014" s="69"/>
      <c r="AF1014" s="69"/>
      <c r="AG1014" s="69"/>
      <c r="AH1014" s="69"/>
      <c r="AI1014" s="69"/>
      <c r="AJ1014" s="70"/>
      <c r="AK1014" s="69"/>
      <c r="AL1014" s="69"/>
      <c r="AM1014" s="69"/>
      <c r="AN1014" s="70"/>
      <c r="AO1014" s="69"/>
      <c r="AP1014" s="69"/>
      <c r="AQ1014" s="69"/>
      <c r="AR1014" s="70"/>
    </row>
    <row r="1015" spans="1:44" s="71" customFormat="1" ht="6.75" customHeight="1">
      <c r="A1015" s="68"/>
      <c r="B1015" s="68"/>
      <c r="C1015" s="68"/>
      <c r="D1015" s="68"/>
      <c r="E1015" s="68"/>
      <c r="F1015" s="68"/>
      <c r="G1015" s="68"/>
      <c r="H1015" s="68"/>
      <c r="I1015" s="68"/>
      <c r="J1015" s="68"/>
      <c r="K1015" s="68"/>
      <c r="L1015" s="68"/>
      <c r="M1015" s="68"/>
      <c r="N1015" s="68"/>
      <c r="O1015" s="68"/>
      <c r="P1015" s="68"/>
      <c r="Q1015" s="68"/>
      <c r="R1015" s="68"/>
      <c r="S1015" s="68"/>
      <c r="T1015" s="68"/>
      <c r="U1015" s="68"/>
      <c r="V1015" s="68"/>
      <c r="W1015" s="68"/>
      <c r="X1015" s="68"/>
      <c r="Y1015" s="68"/>
      <c r="Z1015" s="68"/>
      <c r="AA1015" s="68"/>
      <c r="AB1015" s="68"/>
      <c r="AC1015" s="68"/>
      <c r="AD1015" s="68"/>
      <c r="AE1015" s="69"/>
      <c r="AF1015" s="69"/>
      <c r="AG1015" s="69"/>
      <c r="AH1015" s="69"/>
      <c r="AI1015" s="69"/>
      <c r="AJ1015" s="70"/>
      <c r="AK1015" s="69"/>
      <c r="AL1015" s="69"/>
      <c r="AM1015" s="69"/>
      <c r="AN1015" s="70"/>
      <c r="AO1015" s="69"/>
      <c r="AP1015" s="69"/>
      <c r="AQ1015" s="69"/>
      <c r="AR1015" s="70"/>
    </row>
    <row r="1016" spans="1:44" s="71" customFormat="1" ht="6.75" customHeight="1">
      <c r="A1016" s="68"/>
      <c r="B1016" s="68"/>
      <c r="C1016" s="68"/>
      <c r="D1016" s="68"/>
      <c r="E1016" s="68"/>
      <c r="F1016" s="68"/>
      <c r="G1016" s="68"/>
      <c r="H1016" s="68"/>
      <c r="I1016" s="68"/>
      <c r="J1016" s="68"/>
      <c r="K1016" s="68"/>
      <c r="L1016" s="68"/>
      <c r="M1016" s="68"/>
      <c r="N1016" s="68"/>
      <c r="O1016" s="68"/>
      <c r="P1016" s="68"/>
      <c r="Q1016" s="68"/>
      <c r="R1016" s="68"/>
      <c r="S1016" s="68"/>
      <c r="T1016" s="68"/>
      <c r="U1016" s="68"/>
      <c r="V1016" s="68"/>
      <c r="W1016" s="68"/>
      <c r="X1016" s="68"/>
      <c r="Y1016" s="68"/>
      <c r="Z1016" s="68"/>
      <c r="AA1016" s="68"/>
      <c r="AB1016" s="68"/>
      <c r="AC1016" s="68"/>
      <c r="AD1016" s="68"/>
      <c r="AE1016" s="69"/>
      <c r="AF1016" s="69"/>
      <c r="AG1016" s="69"/>
      <c r="AH1016" s="69"/>
      <c r="AI1016" s="69"/>
      <c r="AJ1016" s="70"/>
      <c r="AK1016" s="69"/>
      <c r="AL1016" s="69"/>
      <c r="AM1016" s="69"/>
      <c r="AN1016" s="70"/>
      <c r="AO1016" s="69"/>
      <c r="AP1016" s="69"/>
      <c r="AQ1016" s="69"/>
      <c r="AR1016" s="70"/>
    </row>
    <row r="1017" spans="1:44" s="71" customFormat="1" ht="6.75" customHeight="1">
      <c r="A1017" s="68"/>
      <c r="B1017" s="68"/>
      <c r="C1017" s="68"/>
      <c r="D1017" s="68"/>
      <c r="E1017" s="68"/>
      <c r="F1017" s="68"/>
      <c r="G1017" s="68"/>
      <c r="H1017" s="68"/>
      <c r="I1017" s="68"/>
      <c r="J1017" s="68"/>
      <c r="K1017" s="68"/>
      <c r="L1017" s="68"/>
      <c r="M1017" s="68"/>
      <c r="N1017" s="68"/>
      <c r="O1017" s="68"/>
      <c r="P1017" s="68"/>
      <c r="Q1017" s="68"/>
      <c r="R1017" s="68"/>
      <c r="S1017" s="68"/>
      <c r="T1017" s="68"/>
      <c r="U1017" s="68"/>
      <c r="V1017" s="68"/>
      <c r="W1017" s="68"/>
      <c r="X1017" s="68"/>
      <c r="Y1017" s="68"/>
      <c r="Z1017" s="68"/>
      <c r="AA1017" s="68"/>
      <c r="AB1017" s="68"/>
      <c r="AC1017" s="68"/>
      <c r="AD1017" s="68"/>
      <c r="AE1017" s="69"/>
      <c r="AF1017" s="69"/>
      <c r="AG1017" s="69"/>
      <c r="AH1017" s="69"/>
      <c r="AI1017" s="69"/>
      <c r="AJ1017" s="70"/>
      <c r="AK1017" s="69"/>
      <c r="AL1017" s="69"/>
      <c r="AM1017" s="69"/>
      <c r="AN1017" s="70"/>
      <c r="AO1017" s="69"/>
      <c r="AP1017" s="69"/>
      <c r="AQ1017" s="69"/>
      <c r="AR1017" s="70"/>
    </row>
    <row r="1018" spans="1:44" s="71" customFormat="1" ht="6.75" customHeight="1">
      <c r="A1018" s="68"/>
      <c r="B1018" s="68"/>
      <c r="C1018" s="68"/>
      <c r="D1018" s="68"/>
      <c r="E1018" s="68"/>
      <c r="F1018" s="68"/>
      <c r="G1018" s="68"/>
      <c r="H1018" s="68"/>
      <c r="I1018" s="68"/>
      <c r="J1018" s="68"/>
      <c r="K1018" s="68"/>
      <c r="L1018" s="68"/>
      <c r="M1018" s="68"/>
      <c r="N1018" s="68"/>
      <c r="O1018" s="68"/>
      <c r="P1018" s="68"/>
      <c r="Q1018" s="68"/>
      <c r="R1018" s="68"/>
      <c r="S1018" s="68"/>
      <c r="T1018" s="68"/>
      <c r="U1018" s="68"/>
      <c r="V1018" s="68"/>
      <c r="W1018" s="68"/>
      <c r="X1018" s="68"/>
      <c r="Y1018" s="68"/>
      <c r="Z1018" s="68"/>
      <c r="AA1018" s="68"/>
      <c r="AB1018" s="68"/>
      <c r="AC1018" s="68"/>
      <c r="AD1018" s="68"/>
      <c r="AE1018" s="69"/>
      <c r="AF1018" s="69"/>
      <c r="AG1018" s="69"/>
      <c r="AH1018" s="69"/>
      <c r="AI1018" s="69"/>
      <c r="AJ1018" s="70"/>
      <c r="AK1018" s="69"/>
      <c r="AL1018" s="69"/>
      <c r="AM1018" s="69"/>
      <c r="AN1018" s="70"/>
      <c r="AO1018" s="69"/>
      <c r="AP1018" s="69"/>
      <c r="AQ1018" s="69"/>
      <c r="AR1018" s="70"/>
    </row>
    <row r="1019" spans="1:44" s="71" customFormat="1" ht="6.75" customHeight="1">
      <c r="A1019" s="68"/>
      <c r="B1019" s="68"/>
      <c r="C1019" s="68"/>
      <c r="D1019" s="68"/>
      <c r="E1019" s="68"/>
      <c r="F1019" s="68"/>
      <c r="G1019" s="68"/>
      <c r="H1019" s="68"/>
      <c r="I1019" s="68"/>
      <c r="J1019" s="68"/>
      <c r="K1019" s="68"/>
      <c r="L1019" s="68"/>
      <c r="M1019" s="68"/>
      <c r="N1019" s="68"/>
      <c r="O1019" s="68"/>
      <c r="P1019" s="68"/>
      <c r="Q1019" s="68"/>
      <c r="R1019" s="68"/>
      <c r="S1019" s="68"/>
      <c r="T1019" s="68"/>
      <c r="U1019" s="68"/>
      <c r="V1019" s="68"/>
      <c r="W1019" s="68"/>
      <c r="X1019" s="68"/>
      <c r="Y1019" s="68"/>
      <c r="Z1019" s="68"/>
      <c r="AA1019" s="68"/>
      <c r="AB1019" s="68"/>
      <c r="AC1019" s="68"/>
      <c r="AD1019" s="68"/>
      <c r="AE1019" s="69"/>
      <c r="AF1019" s="69"/>
      <c r="AG1019" s="69"/>
      <c r="AH1019" s="69"/>
      <c r="AI1019" s="69"/>
      <c r="AJ1019" s="70"/>
      <c r="AK1019" s="69"/>
      <c r="AL1019" s="69"/>
      <c r="AM1019" s="69"/>
      <c r="AN1019" s="70"/>
      <c r="AO1019" s="69"/>
      <c r="AP1019" s="69"/>
      <c r="AQ1019" s="69"/>
      <c r="AR1019" s="70"/>
    </row>
    <row r="1020" spans="1:44" s="71" customFormat="1" ht="6.75" customHeight="1">
      <c r="A1020" s="68"/>
      <c r="B1020" s="68"/>
      <c r="C1020" s="68"/>
      <c r="D1020" s="68"/>
      <c r="E1020" s="68"/>
      <c r="F1020" s="68"/>
      <c r="G1020" s="68"/>
      <c r="H1020" s="68"/>
      <c r="I1020" s="68"/>
      <c r="J1020" s="68"/>
      <c r="K1020" s="68"/>
      <c r="L1020" s="68"/>
      <c r="M1020" s="68"/>
      <c r="N1020" s="68"/>
      <c r="O1020" s="68"/>
      <c r="P1020" s="68"/>
      <c r="Q1020" s="68"/>
      <c r="R1020" s="68"/>
      <c r="S1020" s="68"/>
      <c r="T1020" s="68"/>
      <c r="U1020" s="68"/>
      <c r="V1020" s="68"/>
      <c r="W1020" s="68"/>
      <c r="X1020" s="68"/>
      <c r="Y1020" s="68"/>
      <c r="Z1020" s="68"/>
      <c r="AA1020" s="68"/>
      <c r="AB1020" s="68"/>
      <c r="AC1020" s="68"/>
      <c r="AD1020" s="68"/>
      <c r="AE1020" s="69"/>
      <c r="AF1020" s="69"/>
      <c r="AG1020" s="69"/>
      <c r="AH1020" s="69"/>
      <c r="AI1020" s="69"/>
      <c r="AJ1020" s="70"/>
      <c r="AK1020" s="69"/>
      <c r="AL1020" s="69"/>
      <c r="AM1020" s="69"/>
      <c r="AN1020" s="70"/>
      <c r="AO1020" s="69"/>
      <c r="AP1020" s="69"/>
      <c r="AQ1020" s="69"/>
      <c r="AR1020" s="70"/>
    </row>
    <row r="1021" spans="1:44" s="71" customFormat="1" ht="6.75" customHeight="1">
      <c r="A1021" s="68"/>
      <c r="B1021" s="68"/>
      <c r="C1021" s="68"/>
      <c r="D1021" s="68"/>
      <c r="E1021" s="68"/>
      <c r="F1021" s="68"/>
      <c r="G1021" s="68"/>
      <c r="H1021" s="68"/>
      <c r="I1021" s="68"/>
      <c r="J1021" s="68"/>
      <c r="K1021" s="68"/>
      <c r="L1021" s="68"/>
      <c r="M1021" s="68"/>
      <c r="N1021" s="68"/>
      <c r="O1021" s="68"/>
      <c r="P1021" s="68"/>
      <c r="Q1021" s="68"/>
      <c r="R1021" s="68"/>
      <c r="S1021" s="68"/>
      <c r="T1021" s="68"/>
      <c r="U1021" s="68"/>
      <c r="V1021" s="68"/>
      <c r="W1021" s="68"/>
      <c r="X1021" s="68"/>
      <c r="Y1021" s="68"/>
      <c r="Z1021" s="68"/>
      <c r="AA1021" s="68"/>
      <c r="AB1021" s="68"/>
      <c r="AC1021" s="68"/>
      <c r="AD1021" s="68"/>
      <c r="AE1021" s="69"/>
      <c r="AF1021" s="69"/>
      <c r="AG1021" s="69"/>
      <c r="AH1021" s="69"/>
      <c r="AI1021" s="69"/>
      <c r="AJ1021" s="70"/>
      <c r="AK1021" s="69"/>
      <c r="AL1021" s="69"/>
      <c r="AM1021" s="69"/>
      <c r="AN1021" s="70"/>
      <c r="AO1021" s="69"/>
      <c r="AP1021" s="69"/>
      <c r="AQ1021" s="69"/>
      <c r="AR1021" s="70"/>
    </row>
    <row r="1022" spans="1:44" s="71" customFormat="1" ht="6.75" customHeight="1">
      <c r="A1022" s="68"/>
      <c r="B1022" s="68"/>
      <c r="C1022" s="68"/>
      <c r="D1022" s="68"/>
      <c r="E1022" s="68"/>
      <c r="F1022" s="68"/>
      <c r="G1022" s="68"/>
      <c r="H1022" s="68"/>
      <c r="I1022" s="68"/>
      <c r="J1022" s="68"/>
      <c r="K1022" s="68"/>
      <c r="L1022" s="68"/>
      <c r="M1022" s="68"/>
      <c r="N1022" s="68"/>
      <c r="O1022" s="68"/>
      <c r="P1022" s="68"/>
      <c r="Q1022" s="68"/>
      <c r="R1022" s="68"/>
      <c r="S1022" s="68"/>
      <c r="T1022" s="68"/>
      <c r="U1022" s="68"/>
      <c r="V1022" s="68"/>
      <c r="W1022" s="68"/>
      <c r="X1022" s="68"/>
      <c r="Y1022" s="68"/>
      <c r="Z1022" s="68"/>
      <c r="AA1022" s="68"/>
      <c r="AB1022" s="68"/>
      <c r="AC1022" s="68"/>
      <c r="AD1022" s="68"/>
      <c r="AE1022" s="69"/>
      <c r="AF1022" s="69"/>
      <c r="AG1022" s="69"/>
      <c r="AH1022" s="69"/>
      <c r="AI1022" s="69"/>
      <c r="AJ1022" s="70"/>
      <c r="AK1022" s="69"/>
      <c r="AL1022" s="69"/>
      <c r="AM1022" s="69"/>
      <c r="AN1022" s="70"/>
      <c r="AO1022" s="69"/>
      <c r="AP1022" s="69"/>
      <c r="AQ1022" s="69"/>
      <c r="AR1022" s="70"/>
    </row>
    <row r="1023" spans="1:44" s="71" customFormat="1" ht="6.75" customHeight="1">
      <c r="A1023" s="68"/>
      <c r="B1023" s="68"/>
      <c r="C1023" s="68"/>
      <c r="D1023" s="68"/>
      <c r="E1023" s="68"/>
      <c r="F1023" s="68"/>
      <c r="G1023" s="68"/>
      <c r="H1023" s="68"/>
      <c r="I1023" s="68"/>
      <c r="J1023" s="68"/>
      <c r="K1023" s="68"/>
      <c r="L1023" s="68"/>
      <c r="M1023" s="68"/>
      <c r="N1023" s="68"/>
      <c r="O1023" s="68"/>
      <c r="P1023" s="68"/>
      <c r="Q1023" s="68"/>
      <c r="R1023" s="68"/>
      <c r="S1023" s="68"/>
      <c r="T1023" s="68"/>
      <c r="U1023" s="68"/>
      <c r="V1023" s="68"/>
      <c r="W1023" s="68"/>
      <c r="X1023" s="68"/>
      <c r="Y1023" s="68"/>
      <c r="Z1023" s="68"/>
      <c r="AA1023" s="68"/>
      <c r="AB1023" s="68"/>
      <c r="AC1023" s="68"/>
      <c r="AD1023" s="68"/>
      <c r="AE1023" s="69"/>
      <c r="AF1023" s="69"/>
      <c r="AG1023" s="69"/>
      <c r="AH1023" s="69"/>
      <c r="AI1023" s="69"/>
      <c r="AJ1023" s="70"/>
      <c r="AK1023" s="69"/>
      <c r="AL1023" s="69"/>
      <c r="AM1023" s="69"/>
      <c r="AN1023" s="70"/>
      <c r="AO1023" s="69"/>
      <c r="AP1023" s="69"/>
      <c r="AQ1023" s="69"/>
      <c r="AR1023" s="70"/>
    </row>
    <row r="1024" spans="1:44" s="71" customFormat="1" ht="6.75" customHeight="1">
      <c r="A1024" s="68"/>
      <c r="B1024" s="68"/>
      <c r="C1024" s="68"/>
      <c r="D1024" s="68"/>
      <c r="E1024" s="68"/>
      <c r="F1024" s="68"/>
      <c r="G1024" s="68"/>
      <c r="H1024" s="68"/>
      <c r="I1024" s="68"/>
      <c r="J1024" s="68"/>
      <c r="K1024" s="68"/>
      <c r="L1024" s="68"/>
      <c r="M1024" s="68"/>
      <c r="N1024" s="68"/>
      <c r="O1024" s="68"/>
      <c r="P1024" s="68"/>
      <c r="Q1024" s="68"/>
      <c r="R1024" s="68"/>
      <c r="S1024" s="68"/>
      <c r="T1024" s="68"/>
      <c r="U1024" s="68"/>
      <c r="V1024" s="68"/>
      <c r="W1024" s="68"/>
      <c r="X1024" s="68"/>
      <c r="Y1024" s="68"/>
      <c r="Z1024" s="68"/>
      <c r="AA1024" s="68"/>
      <c r="AB1024" s="68"/>
      <c r="AC1024" s="68"/>
      <c r="AD1024" s="68"/>
      <c r="AE1024" s="69"/>
      <c r="AF1024" s="69"/>
      <c r="AG1024" s="69"/>
      <c r="AH1024" s="69"/>
      <c r="AI1024" s="69"/>
      <c r="AJ1024" s="70"/>
      <c r="AK1024" s="69"/>
      <c r="AL1024" s="69"/>
      <c r="AM1024" s="69"/>
      <c r="AN1024" s="70"/>
      <c r="AO1024" s="69"/>
      <c r="AP1024" s="69"/>
      <c r="AQ1024" s="69"/>
      <c r="AR1024" s="70"/>
    </row>
    <row r="1025" spans="1:44" s="71" customFormat="1" ht="6.75" customHeight="1">
      <c r="A1025" s="68"/>
      <c r="B1025" s="68"/>
      <c r="C1025" s="68"/>
      <c r="D1025" s="68"/>
      <c r="E1025" s="68"/>
      <c r="F1025" s="68"/>
      <c r="G1025" s="68"/>
      <c r="H1025" s="68"/>
      <c r="I1025" s="68"/>
      <c r="J1025" s="68"/>
      <c r="K1025" s="68"/>
      <c r="L1025" s="68"/>
      <c r="M1025" s="68"/>
      <c r="N1025" s="68"/>
      <c r="O1025" s="68"/>
      <c r="P1025" s="68"/>
      <c r="Q1025" s="68"/>
      <c r="R1025" s="68"/>
      <c r="S1025" s="68"/>
      <c r="T1025" s="68"/>
      <c r="U1025" s="68"/>
      <c r="V1025" s="68"/>
      <c r="W1025" s="68"/>
      <c r="X1025" s="68"/>
      <c r="Y1025" s="68"/>
      <c r="Z1025" s="68"/>
      <c r="AA1025" s="68"/>
      <c r="AB1025" s="68"/>
      <c r="AC1025" s="68"/>
      <c r="AD1025" s="68"/>
      <c r="AE1025" s="69"/>
      <c r="AF1025" s="69"/>
      <c r="AG1025" s="69"/>
      <c r="AH1025" s="69"/>
      <c r="AI1025" s="69"/>
      <c r="AJ1025" s="70"/>
      <c r="AK1025" s="69"/>
      <c r="AL1025" s="69"/>
      <c r="AM1025" s="69"/>
      <c r="AN1025" s="70"/>
      <c r="AO1025" s="69"/>
      <c r="AP1025" s="69"/>
      <c r="AQ1025" s="69"/>
      <c r="AR1025" s="70"/>
    </row>
    <row r="1026" spans="1:44" s="71" customFormat="1" ht="6.75" customHeight="1">
      <c r="A1026" s="68"/>
      <c r="B1026" s="68"/>
      <c r="C1026" s="68"/>
      <c r="D1026" s="68"/>
      <c r="E1026" s="68"/>
      <c r="F1026" s="68"/>
      <c r="G1026" s="68"/>
      <c r="H1026" s="68"/>
      <c r="I1026" s="68"/>
      <c r="J1026" s="68"/>
      <c r="K1026" s="68"/>
      <c r="L1026" s="68"/>
      <c r="M1026" s="68"/>
      <c r="N1026" s="68"/>
      <c r="O1026" s="68"/>
      <c r="P1026" s="68"/>
      <c r="Q1026" s="68"/>
      <c r="R1026" s="68"/>
      <c r="S1026" s="68"/>
      <c r="T1026" s="68"/>
      <c r="U1026" s="68"/>
      <c r="V1026" s="68"/>
      <c r="W1026" s="68"/>
      <c r="X1026" s="68"/>
      <c r="Y1026" s="68"/>
      <c r="Z1026" s="68"/>
      <c r="AA1026" s="68"/>
      <c r="AB1026" s="68"/>
      <c r="AC1026" s="68"/>
      <c r="AD1026" s="68"/>
      <c r="AE1026" s="69"/>
      <c r="AF1026" s="69"/>
      <c r="AG1026" s="69"/>
      <c r="AH1026" s="69"/>
      <c r="AI1026" s="69"/>
      <c r="AJ1026" s="70"/>
      <c r="AK1026" s="69"/>
      <c r="AL1026" s="69"/>
      <c r="AM1026" s="69"/>
      <c r="AN1026" s="70"/>
      <c r="AO1026" s="69"/>
      <c r="AP1026" s="69"/>
      <c r="AQ1026" s="69"/>
      <c r="AR1026" s="70"/>
    </row>
    <row r="1027" spans="1:44" s="71" customFormat="1" ht="6.75" customHeight="1">
      <c r="A1027" s="68"/>
      <c r="B1027" s="68"/>
      <c r="C1027" s="68"/>
      <c r="D1027" s="68"/>
      <c r="E1027" s="68"/>
      <c r="F1027" s="68"/>
      <c r="G1027" s="68"/>
      <c r="H1027" s="68"/>
      <c r="I1027" s="68"/>
      <c r="J1027" s="68"/>
      <c r="K1027" s="68"/>
      <c r="L1027" s="68"/>
      <c r="M1027" s="68"/>
      <c r="N1027" s="68"/>
      <c r="O1027" s="68"/>
      <c r="P1027" s="68"/>
      <c r="Q1027" s="68"/>
      <c r="R1027" s="68"/>
      <c r="S1027" s="68"/>
      <c r="T1027" s="68"/>
      <c r="U1027" s="68"/>
      <c r="V1027" s="68"/>
      <c r="W1027" s="68"/>
      <c r="X1027" s="68"/>
      <c r="Y1027" s="68"/>
      <c r="Z1027" s="68"/>
      <c r="AA1027" s="68"/>
      <c r="AB1027" s="68"/>
      <c r="AC1027" s="68"/>
      <c r="AD1027" s="68"/>
      <c r="AE1027" s="69"/>
      <c r="AF1027" s="69"/>
      <c r="AG1027" s="69"/>
      <c r="AH1027" s="69"/>
      <c r="AI1027" s="69"/>
      <c r="AJ1027" s="70"/>
      <c r="AK1027" s="69"/>
      <c r="AL1027" s="69"/>
      <c r="AM1027" s="69"/>
      <c r="AN1027" s="70"/>
      <c r="AO1027" s="69"/>
      <c r="AP1027" s="69"/>
      <c r="AQ1027" s="69"/>
      <c r="AR1027" s="70"/>
    </row>
    <row r="1028" spans="1:44" s="71" customFormat="1" ht="6.75" customHeight="1">
      <c r="A1028" s="68"/>
      <c r="B1028" s="68"/>
      <c r="C1028" s="68"/>
      <c r="D1028" s="68"/>
      <c r="E1028" s="68"/>
      <c r="F1028" s="68"/>
      <c r="G1028" s="68"/>
      <c r="H1028" s="68"/>
      <c r="I1028" s="68"/>
      <c r="J1028" s="68"/>
      <c r="K1028" s="68"/>
      <c r="L1028" s="68"/>
      <c r="M1028" s="68"/>
      <c r="N1028" s="68"/>
      <c r="O1028" s="68"/>
      <c r="P1028" s="68"/>
      <c r="Q1028" s="68"/>
      <c r="R1028" s="68"/>
      <c r="S1028" s="68"/>
      <c r="T1028" s="68"/>
      <c r="U1028" s="68"/>
      <c r="V1028" s="68"/>
      <c r="W1028" s="68"/>
      <c r="X1028" s="68"/>
      <c r="Y1028" s="68"/>
      <c r="Z1028" s="68"/>
      <c r="AA1028" s="68"/>
      <c r="AB1028" s="68"/>
      <c r="AC1028" s="68"/>
      <c r="AD1028" s="68"/>
      <c r="AE1028" s="69"/>
      <c r="AF1028" s="69"/>
      <c r="AG1028" s="69"/>
      <c r="AH1028" s="69"/>
      <c r="AI1028" s="69"/>
      <c r="AJ1028" s="70"/>
      <c r="AK1028" s="69"/>
      <c r="AL1028" s="69"/>
      <c r="AM1028" s="69"/>
      <c r="AN1028" s="70"/>
      <c r="AO1028" s="69"/>
      <c r="AP1028" s="69"/>
      <c r="AQ1028" s="69"/>
      <c r="AR1028" s="70"/>
    </row>
    <row r="1029" spans="1:44" s="71" customFormat="1" ht="6.75" customHeight="1">
      <c r="A1029" s="68"/>
      <c r="B1029" s="68"/>
      <c r="C1029" s="68"/>
      <c r="D1029" s="68"/>
      <c r="E1029" s="68"/>
      <c r="F1029" s="68"/>
      <c r="G1029" s="68"/>
      <c r="H1029" s="68"/>
      <c r="I1029" s="68"/>
      <c r="J1029" s="68"/>
      <c r="K1029" s="68"/>
      <c r="L1029" s="68"/>
      <c r="M1029" s="68"/>
      <c r="N1029" s="68"/>
      <c r="O1029" s="68"/>
      <c r="P1029" s="68"/>
      <c r="Q1029" s="68"/>
      <c r="R1029" s="68"/>
      <c r="S1029" s="68"/>
      <c r="T1029" s="68"/>
      <c r="U1029" s="68"/>
      <c r="V1029" s="68"/>
      <c r="W1029" s="68"/>
      <c r="X1029" s="68"/>
      <c r="Y1029" s="68"/>
      <c r="Z1029" s="68"/>
      <c r="AA1029" s="68"/>
      <c r="AB1029" s="68"/>
      <c r="AC1029" s="68"/>
      <c r="AD1029" s="68"/>
      <c r="AE1029" s="69"/>
      <c r="AF1029" s="69"/>
      <c r="AG1029" s="69"/>
      <c r="AH1029" s="69"/>
      <c r="AI1029" s="69"/>
      <c r="AJ1029" s="70"/>
      <c r="AK1029" s="69"/>
      <c r="AL1029" s="69"/>
      <c r="AM1029" s="69"/>
      <c r="AN1029" s="70"/>
      <c r="AO1029" s="69"/>
      <c r="AP1029" s="69"/>
      <c r="AQ1029" s="69"/>
      <c r="AR1029" s="70"/>
    </row>
    <row r="1030" spans="1:44" s="71" customFormat="1" ht="6.75" customHeight="1">
      <c r="A1030" s="68"/>
      <c r="B1030" s="68"/>
      <c r="C1030" s="68"/>
      <c r="D1030" s="68"/>
      <c r="E1030" s="68"/>
      <c r="F1030" s="68"/>
      <c r="G1030" s="68"/>
      <c r="H1030" s="68"/>
      <c r="I1030" s="68"/>
      <c r="J1030" s="68"/>
      <c r="K1030" s="68"/>
      <c r="L1030" s="68"/>
      <c r="M1030" s="68"/>
      <c r="N1030" s="68"/>
      <c r="O1030" s="68"/>
      <c r="P1030" s="68"/>
      <c r="Q1030" s="68"/>
      <c r="R1030" s="68"/>
      <c r="S1030" s="68"/>
      <c r="T1030" s="68"/>
      <c r="U1030" s="68"/>
      <c r="V1030" s="68"/>
      <c r="W1030" s="68"/>
      <c r="X1030" s="68"/>
      <c r="Y1030" s="68"/>
      <c r="Z1030" s="68"/>
      <c r="AA1030" s="68"/>
      <c r="AB1030" s="68"/>
      <c r="AC1030" s="68"/>
      <c r="AD1030" s="68"/>
      <c r="AE1030" s="69"/>
      <c r="AF1030" s="69"/>
      <c r="AG1030" s="69"/>
      <c r="AH1030" s="69"/>
      <c r="AI1030" s="69"/>
      <c r="AJ1030" s="70"/>
      <c r="AK1030" s="69"/>
      <c r="AL1030" s="69"/>
      <c r="AM1030" s="69"/>
      <c r="AN1030" s="70"/>
      <c r="AO1030" s="69"/>
      <c r="AP1030" s="69"/>
      <c r="AQ1030" s="69"/>
      <c r="AR1030" s="70"/>
    </row>
    <row r="1031" spans="1:44" s="71" customFormat="1" ht="6.75" customHeight="1">
      <c r="A1031" s="68"/>
      <c r="B1031" s="68"/>
      <c r="C1031" s="68"/>
      <c r="D1031" s="68"/>
      <c r="E1031" s="68"/>
      <c r="F1031" s="68"/>
      <c r="G1031" s="68"/>
      <c r="H1031" s="68"/>
      <c r="I1031" s="68"/>
      <c r="J1031" s="68"/>
      <c r="K1031" s="68"/>
      <c r="L1031" s="68"/>
      <c r="M1031" s="68"/>
      <c r="N1031" s="68"/>
      <c r="O1031" s="68"/>
      <c r="P1031" s="68"/>
      <c r="Q1031" s="68"/>
      <c r="R1031" s="68"/>
      <c r="S1031" s="68"/>
      <c r="T1031" s="68"/>
      <c r="U1031" s="68"/>
      <c r="V1031" s="68"/>
      <c r="W1031" s="68"/>
      <c r="X1031" s="68"/>
      <c r="Y1031" s="68"/>
      <c r="Z1031" s="68"/>
      <c r="AA1031" s="68"/>
      <c r="AB1031" s="68"/>
      <c r="AC1031" s="68"/>
      <c r="AD1031" s="68"/>
      <c r="AE1031" s="69"/>
      <c r="AF1031" s="69"/>
      <c r="AG1031" s="69"/>
      <c r="AH1031" s="69"/>
      <c r="AI1031" s="69"/>
      <c r="AJ1031" s="70"/>
      <c r="AK1031" s="69"/>
      <c r="AL1031" s="69"/>
      <c r="AM1031" s="69"/>
      <c r="AN1031" s="70"/>
      <c r="AO1031" s="69"/>
      <c r="AP1031" s="69"/>
      <c r="AQ1031" s="69"/>
      <c r="AR1031" s="70"/>
    </row>
    <row r="1032" spans="1:44" s="71" customFormat="1" ht="6.75" customHeight="1">
      <c r="A1032" s="68"/>
      <c r="B1032" s="68"/>
      <c r="C1032" s="68"/>
      <c r="D1032" s="68"/>
      <c r="E1032" s="68"/>
      <c r="F1032" s="68"/>
      <c r="G1032" s="68"/>
      <c r="H1032" s="68"/>
      <c r="I1032" s="68"/>
      <c r="J1032" s="68"/>
      <c r="K1032" s="68"/>
      <c r="L1032" s="68"/>
      <c r="M1032" s="68"/>
      <c r="N1032" s="68"/>
      <c r="O1032" s="68"/>
      <c r="P1032" s="68"/>
      <c r="Q1032" s="68"/>
      <c r="R1032" s="68"/>
      <c r="S1032" s="68"/>
      <c r="T1032" s="68"/>
      <c r="U1032" s="68"/>
      <c r="V1032" s="68"/>
      <c r="W1032" s="68"/>
      <c r="X1032" s="68"/>
      <c r="Y1032" s="68"/>
      <c r="Z1032" s="68"/>
      <c r="AA1032" s="68"/>
      <c r="AB1032" s="68"/>
      <c r="AC1032" s="68"/>
      <c r="AD1032" s="68"/>
      <c r="AE1032" s="69"/>
      <c r="AF1032" s="69"/>
      <c r="AG1032" s="69"/>
      <c r="AH1032" s="69"/>
      <c r="AI1032" s="69"/>
      <c r="AJ1032" s="70"/>
      <c r="AK1032" s="69"/>
      <c r="AL1032" s="69"/>
      <c r="AM1032" s="69"/>
      <c r="AN1032" s="70"/>
      <c r="AO1032" s="69"/>
      <c r="AP1032" s="69"/>
      <c r="AQ1032" s="69"/>
      <c r="AR1032" s="70"/>
    </row>
    <row r="1033" spans="1:44" s="71" customFormat="1" ht="6.75" customHeight="1">
      <c r="A1033" s="68"/>
      <c r="B1033" s="68"/>
      <c r="C1033" s="68"/>
      <c r="D1033" s="68"/>
      <c r="E1033" s="68"/>
      <c r="F1033" s="68"/>
      <c r="G1033" s="68"/>
      <c r="H1033" s="68"/>
      <c r="I1033" s="68"/>
      <c r="J1033" s="68"/>
      <c r="K1033" s="68"/>
      <c r="L1033" s="68"/>
      <c r="M1033" s="68"/>
      <c r="N1033" s="68"/>
      <c r="O1033" s="68"/>
      <c r="P1033" s="68"/>
      <c r="Q1033" s="68"/>
      <c r="R1033" s="68"/>
      <c r="S1033" s="68"/>
      <c r="T1033" s="68"/>
      <c r="U1033" s="68"/>
      <c r="V1033" s="68"/>
      <c r="W1033" s="68"/>
      <c r="X1033" s="68"/>
      <c r="Y1033" s="68"/>
      <c r="Z1033" s="68"/>
      <c r="AA1033" s="68"/>
      <c r="AB1033" s="68"/>
      <c r="AC1033" s="68"/>
      <c r="AD1033" s="68"/>
      <c r="AE1033" s="69"/>
      <c r="AF1033" s="69"/>
      <c r="AG1033" s="69"/>
      <c r="AH1033" s="69"/>
      <c r="AI1033" s="69"/>
      <c r="AJ1033" s="70"/>
      <c r="AK1033" s="69"/>
      <c r="AL1033" s="69"/>
      <c r="AM1033" s="69"/>
      <c r="AN1033" s="70"/>
      <c r="AO1033" s="69"/>
      <c r="AP1033" s="69"/>
      <c r="AQ1033" s="69"/>
      <c r="AR1033" s="70"/>
    </row>
    <row r="1034" spans="1:44" s="71" customFormat="1" ht="6.75" customHeight="1">
      <c r="A1034" s="68"/>
      <c r="B1034" s="68"/>
      <c r="C1034" s="68"/>
      <c r="D1034" s="68"/>
      <c r="E1034" s="68"/>
      <c r="F1034" s="68"/>
      <c r="G1034" s="68"/>
      <c r="H1034" s="68"/>
      <c r="I1034" s="68"/>
      <c r="J1034" s="68"/>
      <c r="K1034" s="68"/>
      <c r="L1034" s="68"/>
      <c r="M1034" s="68"/>
      <c r="N1034" s="68"/>
      <c r="O1034" s="68"/>
      <c r="P1034" s="68"/>
      <c r="Q1034" s="68"/>
      <c r="R1034" s="68"/>
      <c r="S1034" s="68"/>
      <c r="T1034" s="68"/>
      <c r="U1034" s="68"/>
      <c r="V1034" s="68"/>
      <c r="W1034" s="68"/>
      <c r="X1034" s="68"/>
      <c r="Y1034" s="68"/>
      <c r="Z1034" s="68"/>
      <c r="AA1034" s="68"/>
      <c r="AB1034" s="68"/>
      <c r="AC1034" s="68"/>
      <c r="AD1034" s="68"/>
      <c r="AE1034" s="69"/>
      <c r="AF1034" s="69"/>
      <c r="AG1034" s="69"/>
      <c r="AH1034" s="69"/>
      <c r="AI1034" s="69"/>
      <c r="AJ1034" s="70"/>
      <c r="AK1034" s="69"/>
      <c r="AL1034" s="69"/>
      <c r="AM1034" s="69"/>
      <c r="AN1034" s="70"/>
      <c r="AO1034" s="69"/>
      <c r="AP1034" s="69"/>
      <c r="AQ1034" s="69"/>
      <c r="AR1034" s="70"/>
    </row>
    <row r="1035" spans="1:44" s="71" customFormat="1" ht="6.75" customHeight="1">
      <c r="A1035" s="68"/>
      <c r="B1035" s="68"/>
      <c r="C1035" s="68"/>
      <c r="D1035" s="68"/>
      <c r="E1035" s="68"/>
      <c r="F1035" s="68"/>
      <c r="G1035" s="68"/>
      <c r="H1035" s="68"/>
      <c r="I1035" s="68"/>
      <c r="J1035" s="68"/>
      <c r="K1035" s="68"/>
      <c r="L1035" s="68"/>
      <c r="M1035" s="68"/>
      <c r="N1035" s="68"/>
      <c r="O1035" s="68"/>
      <c r="P1035" s="68"/>
      <c r="Q1035" s="68"/>
      <c r="R1035" s="68"/>
      <c r="S1035" s="68"/>
      <c r="T1035" s="68"/>
      <c r="U1035" s="68"/>
      <c r="V1035" s="68"/>
      <c r="W1035" s="68"/>
      <c r="X1035" s="68"/>
      <c r="Y1035" s="68"/>
      <c r="Z1035" s="68"/>
      <c r="AA1035" s="68"/>
      <c r="AB1035" s="68"/>
      <c r="AC1035" s="68"/>
      <c r="AD1035" s="68"/>
      <c r="AE1035" s="69"/>
      <c r="AF1035" s="69"/>
      <c r="AG1035" s="69"/>
      <c r="AH1035" s="69"/>
      <c r="AI1035" s="69"/>
      <c r="AJ1035" s="70"/>
      <c r="AK1035" s="69"/>
      <c r="AL1035" s="69"/>
      <c r="AM1035" s="69"/>
      <c r="AN1035" s="70"/>
      <c r="AO1035" s="69"/>
      <c r="AP1035" s="69"/>
      <c r="AQ1035" s="69"/>
      <c r="AR1035" s="70"/>
    </row>
    <row r="1036" spans="1:44" s="71" customFormat="1" ht="6.75" customHeight="1">
      <c r="A1036" s="68"/>
      <c r="B1036" s="68"/>
      <c r="C1036" s="68"/>
      <c r="D1036" s="68"/>
      <c r="E1036" s="68"/>
      <c r="F1036" s="68"/>
      <c r="G1036" s="68"/>
      <c r="H1036" s="68"/>
      <c r="I1036" s="68"/>
      <c r="J1036" s="68"/>
      <c r="K1036" s="68"/>
      <c r="L1036" s="68"/>
      <c r="M1036" s="68"/>
      <c r="N1036" s="68"/>
      <c r="O1036" s="68"/>
      <c r="P1036" s="68"/>
      <c r="Q1036" s="68"/>
      <c r="R1036" s="68"/>
      <c r="S1036" s="68"/>
      <c r="T1036" s="68"/>
      <c r="U1036" s="68"/>
      <c r="V1036" s="68"/>
      <c r="W1036" s="68"/>
      <c r="X1036" s="68"/>
      <c r="Y1036" s="68"/>
      <c r="Z1036" s="68"/>
      <c r="AA1036" s="68"/>
      <c r="AB1036" s="68"/>
      <c r="AC1036" s="68"/>
      <c r="AD1036" s="68"/>
      <c r="AE1036" s="69"/>
      <c r="AF1036" s="69"/>
      <c r="AG1036" s="69"/>
      <c r="AH1036" s="69"/>
      <c r="AI1036" s="69"/>
      <c r="AJ1036" s="70"/>
      <c r="AK1036" s="69"/>
      <c r="AL1036" s="69"/>
      <c r="AM1036" s="69"/>
      <c r="AN1036" s="70"/>
      <c r="AO1036" s="69"/>
      <c r="AP1036" s="69"/>
      <c r="AQ1036" s="69"/>
      <c r="AR1036" s="70"/>
    </row>
    <row r="1037" spans="1:44" s="71" customFormat="1" ht="6.75" customHeight="1">
      <c r="A1037" s="68"/>
      <c r="B1037" s="68"/>
      <c r="C1037" s="68"/>
      <c r="D1037" s="68"/>
      <c r="E1037" s="68"/>
      <c r="F1037" s="68"/>
      <c r="G1037" s="68"/>
      <c r="H1037" s="68"/>
      <c r="I1037" s="68"/>
      <c r="J1037" s="68"/>
      <c r="K1037" s="68"/>
      <c r="L1037" s="68"/>
      <c r="M1037" s="68"/>
      <c r="N1037" s="68"/>
      <c r="O1037" s="68"/>
      <c r="P1037" s="68"/>
      <c r="Q1037" s="68"/>
      <c r="R1037" s="68"/>
      <c r="S1037" s="68"/>
      <c r="T1037" s="68"/>
      <c r="U1037" s="68"/>
      <c r="V1037" s="68"/>
      <c r="W1037" s="68"/>
      <c r="X1037" s="68"/>
      <c r="Y1037" s="68"/>
      <c r="Z1037" s="68"/>
      <c r="AA1037" s="68"/>
      <c r="AB1037" s="68"/>
      <c r="AC1037" s="68"/>
      <c r="AD1037" s="68"/>
      <c r="AE1037" s="69"/>
      <c r="AF1037" s="69"/>
      <c r="AG1037" s="69"/>
      <c r="AH1037" s="69"/>
      <c r="AI1037" s="69"/>
      <c r="AJ1037" s="70"/>
      <c r="AK1037" s="69"/>
      <c r="AL1037" s="69"/>
      <c r="AM1037" s="69"/>
      <c r="AN1037" s="70"/>
      <c r="AO1037" s="69"/>
      <c r="AP1037" s="69"/>
      <c r="AQ1037" s="69"/>
      <c r="AR1037" s="70"/>
    </row>
    <row r="1038" spans="1:44" s="71" customFormat="1" ht="6.75" customHeight="1">
      <c r="A1038" s="68"/>
      <c r="B1038" s="68"/>
      <c r="C1038" s="68"/>
      <c r="D1038" s="68"/>
      <c r="E1038" s="68"/>
      <c r="F1038" s="68"/>
      <c r="G1038" s="68"/>
      <c r="H1038" s="68"/>
      <c r="I1038" s="68"/>
      <c r="J1038" s="68"/>
      <c r="K1038" s="68"/>
      <c r="L1038" s="68"/>
      <c r="M1038" s="68"/>
      <c r="N1038" s="68"/>
      <c r="O1038" s="68"/>
      <c r="P1038" s="68"/>
      <c r="Q1038" s="68"/>
      <c r="R1038" s="68"/>
      <c r="S1038" s="68"/>
      <c r="T1038" s="68"/>
      <c r="U1038" s="68"/>
      <c r="V1038" s="68"/>
      <c r="W1038" s="68"/>
      <c r="X1038" s="68"/>
      <c r="Y1038" s="68"/>
      <c r="Z1038" s="68"/>
      <c r="AA1038" s="68"/>
      <c r="AB1038" s="68"/>
      <c r="AC1038" s="68"/>
      <c r="AD1038" s="68"/>
      <c r="AE1038" s="69"/>
      <c r="AF1038" s="69"/>
      <c r="AG1038" s="69"/>
      <c r="AH1038" s="69"/>
      <c r="AI1038" s="69"/>
      <c r="AJ1038" s="70"/>
      <c r="AK1038" s="69"/>
      <c r="AL1038" s="69"/>
      <c r="AM1038" s="69"/>
      <c r="AN1038" s="70"/>
      <c r="AO1038" s="69"/>
      <c r="AP1038" s="69"/>
      <c r="AQ1038" s="69"/>
      <c r="AR1038" s="70"/>
    </row>
    <row r="1039" spans="1:44" s="71" customFormat="1" ht="6.75" customHeight="1">
      <c r="A1039" s="68"/>
      <c r="B1039" s="68"/>
      <c r="C1039" s="68"/>
      <c r="D1039" s="68"/>
      <c r="E1039" s="68"/>
      <c r="F1039" s="68"/>
      <c r="G1039" s="68"/>
      <c r="H1039" s="68"/>
      <c r="I1039" s="68"/>
      <c r="J1039" s="68"/>
      <c r="K1039" s="68"/>
      <c r="L1039" s="68"/>
      <c r="M1039" s="68"/>
      <c r="N1039" s="68"/>
      <c r="O1039" s="68"/>
      <c r="P1039" s="68"/>
      <c r="Q1039" s="68"/>
      <c r="R1039" s="68"/>
      <c r="S1039" s="68"/>
      <c r="T1039" s="68"/>
      <c r="U1039" s="68"/>
      <c r="V1039" s="68"/>
      <c r="W1039" s="68"/>
      <c r="X1039" s="68"/>
      <c r="Y1039" s="68"/>
      <c r="Z1039" s="68"/>
      <c r="AA1039" s="68"/>
      <c r="AB1039" s="68"/>
      <c r="AC1039" s="68"/>
      <c r="AD1039" s="68"/>
      <c r="AE1039" s="69"/>
      <c r="AF1039" s="69"/>
      <c r="AG1039" s="69"/>
      <c r="AH1039" s="69"/>
      <c r="AI1039" s="69"/>
      <c r="AJ1039" s="70"/>
      <c r="AK1039" s="69"/>
      <c r="AL1039" s="69"/>
      <c r="AM1039" s="69"/>
      <c r="AN1039" s="70"/>
      <c r="AO1039" s="69"/>
      <c r="AP1039" s="69"/>
      <c r="AQ1039" s="69"/>
      <c r="AR1039" s="70"/>
    </row>
    <row r="1040" spans="1:44" s="71" customFormat="1" ht="6.75" customHeight="1">
      <c r="A1040" s="68"/>
      <c r="B1040" s="68"/>
      <c r="C1040" s="68"/>
      <c r="D1040" s="68"/>
      <c r="E1040" s="68"/>
      <c r="F1040" s="68"/>
      <c r="G1040" s="68"/>
      <c r="H1040" s="68"/>
      <c r="I1040" s="68"/>
      <c r="J1040" s="68"/>
      <c r="K1040" s="68"/>
      <c r="L1040" s="68"/>
      <c r="M1040" s="68"/>
      <c r="N1040" s="68"/>
      <c r="O1040" s="68"/>
      <c r="P1040" s="68"/>
      <c r="Q1040" s="68"/>
      <c r="R1040" s="68"/>
      <c r="S1040" s="68"/>
      <c r="T1040" s="68"/>
      <c r="U1040" s="68"/>
      <c r="V1040" s="68"/>
      <c r="W1040" s="68"/>
      <c r="X1040" s="68"/>
      <c r="Y1040" s="68"/>
      <c r="Z1040" s="68"/>
      <c r="AA1040" s="68"/>
      <c r="AB1040" s="68"/>
      <c r="AC1040" s="68"/>
      <c r="AD1040" s="68"/>
      <c r="AE1040" s="69"/>
      <c r="AF1040" s="69"/>
      <c r="AG1040" s="69"/>
      <c r="AH1040" s="69"/>
      <c r="AI1040" s="69"/>
      <c r="AJ1040" s="70"/>
      <c r="AK1040" s="69"/>
      <c r="AL1040" s="69"/>
      <c r="AM1040" s="69"/>
      <c r="AN1040" s="70"/>
      <c r="AO1040" s="69"/>
      <c r="AP1040" s="69"/>
      <c r="AQ1040" s="69"/>
      <c r="AR1040" s="70"/>
    </row>
    <row r="1041" spans="1:44" s="71" customFormat="1" ht="6.75" customHeight="1">
      <c r="A1041" s="68"/>
      <c r="B1041" s="68"/>
      <c r="C1041" s="68"/>
      <c r="D1041" s="68"/>
      <c r="E1041" s="68"/>
      <c r="F1041" s="68"/>
      <c r="G1041" s="68"/>
      <c r="H1041" s="68"/>
      <c r="I1041" s="68"/>
      <c r="J1041" s="68"/>
      <c r="K1041" s="68"/>
      <c r="L1041" s="68"/>
      <c r="M1041" s="68"/>
      <c r="N1041" s="68"/>
      <c r="O1041" s="68"/>
      <c r="P1041" s="68"/>
      <c r="Q1041" s="68"/>
      <c r="R1041" s="68"/>
      <c r="S1041" s="68"/>
      <c r="T1041" s="68"/>
      <c r="U1041" s="68"/>
      <c r="V1041" s="68"/>
      <c r="W1041" s="68"/>
      <c r="X1041" s="68"/>
      <c r="Y1041" s="68"/>
      <c r="Z1041" s="68"/>
      <c r="AA1041" s="68"/>
      <c r="AB1041" s="68"/>
      <c r="AC1041" s="68"/>
      <c r="AD1041" s="68"/>
      <c r="AE1041" s="69"/>
      <c r="AF1041" s="69"/>
      <c r="AG1041" s="69"/>
      <c r="AH1041" s="69"/>
      <c r="AI1041" s="69"/>
      <c r="AJ1041" s="70"/>
      <c r="AK1041" s="69"/>
      <c r="AL1041" s="69"/>
      <c r="AM1041" s="69"/>
      <c r="AN1041" s="70"/>
      <c r="AO1041" s="69"/>
      <c r="AP1041" s="69"/>
      <c r="AQ1041" s="69"/>
      <c r="AR1041" s="70"/>
    </row>
    <row r="1042" spans="1:44" s="71" customFormat="1" ht="6.75" customHeight="1">
      <c r="A1042" s="68"/>
      <c r="B1042" s="68"/>
      <c r="C1042" s="68"/>
      <c r="D1042" s="68"/>
      <c r="E1042" s="68"/>
      <c r="F1042" s="68"/>
      <c r="G1042" s="68"/>
      <c r="H1042" s="68"/>
      <c r="I1042" s="68"/>
      <c r="J1042" s="68"/>
      <c r="K1042" s="68"/>
      <c r="L1042" s="68"/>
      <c r="M1042" s="68"/>
      <c r="N1042" s="68"/>
      <c r="O1042" s="68"/>
      <c r="P1042" s="68"/>
      <c r="Q1042" s="68"/>
      <c r="R1042" s="68"/>
      <c r="S1042" s="68"/>
      <c r="T1042" s="68"/>
      <c r="U1042" s="68"/>
      <c r="V1042" s="68"/>
      <c r="W1042" s="68"/>
      <c r="X1042" s="68"/>
      <c r="Y1042" s="68"/>
      <c r="Z1042" s="68"/>
      <c r="AA1042" s="68"/>
      <c r="AB1042" s="68"/>
      <c r="AC1042" s="68"/>
      <c r="AD1042" s="68"/>
      <c r="AE1042" s="69"/>
      <c r="AF1042" s="69"/>
      <c r="AG1042" s="69"/>
      <c r="AH1042" s="69"/>
      <c r="AI1042" s="69"/>
      <c r="AJ1042" s="70"/>
      <c r="AK1042" s="69"/>
      <c r="AL1042" s="69"/>
      <c r="AM1042" s="69"/>
      <c r="AN1042" s="70"/>
      <c r="AO1042" s="69"/>
      <c r="AP1042" s="69"/>
      <c r="AQ1042" s="69"/>
      <c r="AR1042" s="70"/>
    </row>
    <row r="1043" spans="1:44" s="71" customFormat="1" ht="6.75" customHeight="1">
      <c r="A1043" s="68"/>
      <c r="B1043" s="68"/>
      <c r="C1043" s="68"/>
      <c r="D1043" s="68"/>
      <c r="E1043" s="68"/>
      <c r="F1043" s="68"/>
      <c r="G1043" s="68"/>
      <c r="H1043" s="68"/>
      <c r="I1043" s="68"/>
      <c r="J1043" s="68"/>
      <c r="K1043" s="68"/>
      <c r="L1043" s="68"/>
      <c r="M1043" s="68"/>
      <c r="N1043" s="68"/>
      <c r="O1043" s="68"/>
      <c r="P1043" s="68"/>
      <c r="Q1043" s="68"/>
      <c r="R1043" s="68"/>
      <c r="S1043" s="68"/>
      <c r="T1043" s="68"/>
      <c r="U1043" s="68"/>
      <c r="V1043" s="68"/>
      <c r="W1043" s="68"/>
      <c r="X1043" s="68"/>
      <c r="Y1043" s="68"/>
      <c r="Z1043" s="68"/>
      <c r="AA1043" s="68"/>
      <c r="AB1043" s="68"/>
      <c r="AC1043" s="68"/>
      <c r="AD1043" s="68"/>
      <c r="AE1043" s="69"/>
      <c r="AF1043" s="69"/>
      <c r="AG1043" s="69"/>
      <c r="AH1043" s="69"/>
      <c r="AI1043" s="69"/>
      <c r="AJ1043" s="70"/>
      <c r="AK1043" s="69"/>
      <c r="AL1043" s="69"/>
      <c r="AM1043" s="69"/>
      <c r="AN1043" s="70"/>
      <c r="AO1043" s="69"/>
      <c r="AP1043" s="69"/>
      <c r="AQ1043" s="69"/>
      <c r="AR1043" s="70"/>
    </row>
    <row r="1044" spans="1:44" s="71" customFormat="1" ht="6.75" customHeight="1">
      <c r="A1044" s="68"/>
      <c r="B1044" s="68"/>
      <c r="C1044" s="68"/>
      <c r="D1044" s="68"/>
      <c r="E1044" s="68"/>
      <c r="F1044" s="68"/>
      <c r="G1044" s="68"/>
      <c r="H1044" s="68"/>
      <c r="I1044" s="68"/>
      <c r="J1044" s="68"/>
      <c r="K1044" s="68"/>
      <c r="L1044" s="68"/>
      <c r="M1044" s="68"/>
      <c r="N1044" s="68"/>
      <c r="O1044" s="68"/>
      <c r="P1044" s="68"/>
      <c r="Q1044" s="68"/>
      <c r="R1044" s="68"/>
      <c r="S1044" s="68"/>
      <c r="T1044" s="68"/>
      <c r="U1044" s="68"/>
      <c r="V1044" s="68"/>
      <c r="W1044" s="68"/>
      <c r="X1044" s="68"/>
      <c r="Y1044" s="68"/>
      <c r="Z1044" s="68"/>
      <c r="AA1044" s="68"/>
      <c r="AB1044" s="68"/>
      <c r="AC1044" s="68"/>
      <c r="AD1044" s="68"/>
      <c r="AE1044" s="69"/>
      <c r="AF1044" s="69"/>
      <c r="AG1044" s="69"/>
      <c r="AH1044" s="69"/>
      <c r="AI1044" s="69"/>
      <c r="AJ1044" s="70"/>
      <c r="AK1044" s="69"/>
      <c r="AL1044" s="69"/>
      <c r="AM1044" s="69"/>
      <c r="AN1044" s="70"/>
      <c r="AO1044" s="69"/>
      <c r="AP1044" s="69"/>
      <c r="AQ1044" s="69"/>
      <c r="AR1044" s="70"/>
    </row>
    <row r="1045" spans="1:44" s="71" customFormat="1" ht="6.75" customHeight="1">
      <c r="A1045" s="68"/>
      <c r="B1045" s="68"/>
      <c r="C1045" s="68"/>
      <c r="D1045" s="68"/>
      <c r="E1045" s="68"/>
      <c r="F1045" s="68"/>
      <c r="G1045" s="68"/>
      <c r="H1045" s="68"/>
      <c r="I1045" s="68"/>
      <c r="J1045" s="68"/>
      <c r="K1045" s="68"/>
      <c r="L1045" s="68"/>
      <c r="M1045" s="68"/>
      <c r="N1045" s="68"/>
      <c r="O1045" s="68"/>
      <c r="P1045" s="68"/>
      <c r="Q1045" s="68"/>
      <c r="R1045" s="68"/>
      <c r="S1045" s="68"/>
      <c r="T1045" s="68"/>
      <c r="U1045" s="68"/>
      <c r="V1045" s="68"/>
      <c r="W1045" s="68"/>
      <c r="X1045" s="68"/>
      <c r="Y1045" s="68"/>
      <c r="Z1045" s="68"/>
      <c r="AA1045" s="68"/>
      <c r="AB1045" s="68"/>
      <c r="AC1045" s="68"/>
      <c r="AD1045" s="68"/>
      <c r="AE1045" s="69"/>
      <c r="AF1045" s="69"/>
      <c r="AG1045" s="69"/>
      <c r="AH1045" s="69"/>
      <c r="AI1045" s="69"/>
      <c r="AJ1045" s="70"/>
      <c r="AK1045" s="69"/>
      <c r="AL1045" s="69"/>
      <c r="AM1045" s="69"/>
      <c r="AN1045" s="70"/>
      <c r="AO1045" s="69"/>
      <c r="AP1045" s="69"/>
      <c r="AQ1045" s="69"/>
      <c r="AR1045" s="70"/>
    </row>
    <row r="1046" spans="1:44" s="71" customFormat="1" ht="6.75" customHeight="1">
      <c r="A1046" s="68"/>
      <c r="B1046" s="68"/>
      <c r="C1046" s="68"/>
      <c r="D1046" s="68"/>
      <c r="E1046" s="68"/>
      <c r="F1046" s="68"/>
      <c r="G1046" s="68"/>
      <c r="H1046" s="68"/>
      <c r="I1046" s="68"/>
      <c r="J1046" s="68"/>
      <c r="K1046" s="68"/>
      <c r="L1046" s="68"/>
      <c r="M1046" s="68"/>
      <c r="N1046" s="68"/>
      <c r="O1046" s="68"/>
      <c r="P1046" s="68"/>
      <c r="Q1046" s="68"/>
      <c r="R1046" s="68"/>
      <c r="S1046" s="68"/>
      <c r="T1046" s="68"/>
      <c r="U1046" s="68"/>
      <c r="V1046" s="68"/>
      <c r="W1046" s="68"/>
      <c r="X1046" s="68"/>
      <c r="Y1046" s="68"/>
      <c r="Z1046" s="68"/>
      <c r="AA1046" s="68"/>
      <c r="AB1046" s="68"/>
      <c r="AC1046" s="68"/>
      <c r="AD1046" s="68"/>
      <c r="AE1046" s="69"/>
      <c r="AF1046" s="69"/>
      <c r="AG1046" s="69"/>
      <c r="AH1046" s="69"/>
      <c r="AI1046" s="69"/>
      <c r="AJ1046" s="70"/>
      <c r="AK1046" s="69"/>
      <c r="AL1046" s="69"/>
      <c r="AM1046" s="69"/>
      <c r="AN1046" s="70"/>
      <c r="AO1046" s="69"/>
      <c r="AP1046" s="69"/>
      <c r="AQ1046" s="69"/>
      <c r="AR1046" s="70"/>
    </row>
    <row r="1047" spans="1:44" s="71" customFormat="1" ht="6.75" customHeight="1">
      <c r="A1047" s="68"/>
      <c r="B1047" s="68"/>
      <c r="C1047" s="68"/>
      <c r="D1047" s="68"/>
      <c r="E1047" s="68"/>
      <c r="F1047" s="68"/>
      <c r="G1047" s="68"/>
      <c r="H1047" s="68"/>
      <c r="I1047" s="68"/>
      <c r="J1047" s="68"/>
      <c r="K1047" s="68"/>
      <c r="L1047" s="68"/>
      <c r="M1047" s="68"/>
      <c r="N1047" s="68"/>
      <c r="O1047" s="68"/>
      <c r="P1047" s="68"/>
      <c r="Q1047" s="68"/>
      <c r="R1047" s="68"/>
      <c r="S1047" s="68"/>
      <c r="T1047" s="68"/>
      <c r="U1047" s="68"/>
      <c r="V1047" s="68"/>
      <c r="W1047" s="68"/>
      <c r="X1047" s="68"/>
      <c r="Y1047" s="68"/>
      <c r="Z1047" s="68"/>
      <c r="AA1047" s="68"/>
      <c r="AB1047" s="68"/>
      <c r="AC1047" s="68"/>
      <c r="AD1047" s="68"/>
      <c r="AE1047" s="69"/>
      <c r="AF1047" s="69"/>
      <c r="AG1047" s="69"/>
      <c r="AH1047" s="69"/>
      <c r="AI1047" s="69"/>
      <c r="AJ1047" s="70"/>
      <c r="AK1047" s="69"/>
      <c r="AL1047" s="69"/>
      <c r="AM1047" s="69"/>
      <c r="AN1047" s="70"/>
      <c r="AO1047" s="69"/>
      <c r="AP1047" s="69"/>
      <c r="AQ1047" s="69"/>
      <c r="AR1047" s="70"/>
    </row>
    <row r="1048" spans="1:44" s="71" customFormat="1" ht="6.75" customHeight="1">
      <c r="A1048" s="68"/>
      <c r="B1048" s="68"/>
      <c r="C1048" s="68"/>
      <c r="D1048" s="68"/>
      <c r="E1048" s="68"/>
      <c r="F1048" s="68"/>
      <c r="G1048" s="68"/>
      <c r="H1048" s="68"/>
      <c r="I1048" s="68"/>
      <c r="J1048" s="68"/>
      <c r="K1048" s="68"/>
      <c r="L1048" s="68"/>
      <c r="M1048" s="68"/>
      <c r="N1048" s="68"/>
      <c r="O1048" s="68"/>
      <c r="P1048" s="68"/>
      <c r="Q1048" s="68"/>
      <c r="R1048" s="68"/>
      <c r="S1048" s="68"/>
      <c r="T1048" s="68"/>
      <c r="U1048" s="68"/>
      <c r="V1048" s="68"/>
      <c r="W1048" s="68"/>
      <c r="X1048" s="68"/>
      <c r="Y1048" s="68"/>
      <c r="Z1048" s="68"/>
      <c r="AA1048" s="68"/>
      <c r="AB1048" s="68"/>
      <c r="AC1048" s="68"/>
      <c r="AD1048" s="68"/>
      <c r="AE1048" s="69"/>
      <c r="AF1048" s="69"/>
      <c r="AG1048" s="69"/>
      <c r="AH1048" s="69"/>
      <c r="AI1048" s="69"/>
      <c r="AJ1048" s="70"/>
      <c r="AK1048" s="69"/>
      <c r="AL1048" s="69"/>
      <c r="AM1048" s="69"/>
      <c r="AN1048" s="70"/>
      <c r="AO1048" s="69"/>
      <c r="AP1048" s="69"/>
      <c r="AQ1048" s="69"/>
      <c r="AR1048" s="70"/>
    </row>
    <row r="1049" spans="1:44" s="71" customFormat="1" ht="6.75" customHeight="1">
      <c r="A1049" s="68"/>
      <c r="B1049" s="68"/>
      <c r="C1049" s="68"/>
      <c r="D1049" s="68"/>
      <c r="E1049" s="68"/>
      <c r="F1049" s="68"/>
      <c r="G1049" s="68"/>
      <c r="H1049" s="68"/>
      <c r="I1049" s="68"/>
      <c r="J1049" s="68"/>
      <c r="K1049" s="68"/>
      <c r="L1049" s="68"/>
      <c r="M1049" s="68"/>
      <c r="N1049" s="68"/>
      <c r="O1049" s="68"/>
      <c r="P1049" s="68"/>
      <c r="Q1049" s="68"/>
      <c r="R1049" s="68"/>
      <c r="S1049" s="68"/>
      <c r="T1049" s="68"/>
      <c r="U1049" s="68"/>
      <c r="V1049" s="68"/>
      <c r="W1049" s="68"/>
      <c r="X1049" s="68"/>
      <c r="Y1049" s="68"/>
      <c r="Z1049" s="68"/>
      <c r="AA1049" s="68"/>
      <c r="AB1049" s="68"/>
      <c r="AC1049" s="68"/>
      <c r="AD1049" s="68"/>
      <c r="AE1049" s="69"/>
      <c r="AF1049" s="69"/>
      <c r="AG1049" s="69"/>
      <c r="AH1049" s="69"/>
      <c r="AI1049" s="69"/>
      <c r="AJ1049" s="70"/>
      <c r="AK1049" s="69"/>
      <c r="AL1049" s="69"/>
      <c r="AM1049" s="69"/>
      <c r="AN1049" s="70"/>
      <c r="AO1049" s="69"/>
      <c r="AP1049" s="69"/>
      <c r="AQ1049" s="69"/>
      <c r="AR1049" s="70"/>
    </row>
    <row r="1050" spans="1:44" s="71" customFormat="1" ht="6.75" customHeight="1">
      <c r="A1050" s="68"/>
      <c r="B1050" s="68"/>
      <c r="C1050" s="68"/>
      <c r="D1050" s="68"/>
      <c r="E1050" s="68"/>
      <c r="F1050" s="68"/>
      <c r="G1050" s="68"/>
      <c r="H1050" s="68"/>
      <c r="I1050" s="68"/>
      <c r="J1050" s="68"/>
      <c r="K1050" s="68"/>
      <c r="L1050" s="68"/>
      <c r="M1050" s="68"/>
      <c r="N1050" s="68"/>
      <c r="O1050" s="68"/>
      <c r="P1050" s="68"/>
      <c r="Q1050" s="68"/>
      <c r="R1050" s="68"/>
      <c r="S1050" s="68"/>
      <c r="T1050" s="68"/>
      <c r="U1050" s="68"/>
      <c r="V1050" s="68"/>
      <c r="W1050" s="68"/>
      <c r="X1050" s="68"/>
      <c r="Y1050" s="68"/>
      <c r="Z1050" s="68"/>
      <c r="AA1050" s="68"/>
      <c r="AB1050" s="68"/>
      <c r="AC1050" s="68"/>
      <c r="AD1050" s="68"/>
      <c r="AE1050" s="69"/>
      <c r="AF1050" s="69"/>
      <c r="AG1050" s="69"/>
      <c r="AH1050" s="69"/>
      <c r="AI1050" s="69"/>
      <c r="AJ1050" s="70"/>
      <c r="AK1050" s="69"/>
      <c r="AL1050" s="69"/>
      <c r="AM1050" s="69"/>
      <c r="AN1050" s="70"/>
      <c r="AO1050" s="69"/>
      <c r="AP1050" s="69"/>
      <c r="AQ1050" s="69"/>
      <c r="AR1050" s="70"/>
    </row>
    <row r="1051" spans="1:44" s="71" customFormat="1" ht="6.75" customHeight="1">
      <c r="A1051" s="68"/>
      <c r="B1051" s="68"/>
      <c r="C1051" s="68"/>
      <c r="D1051" s="68"/>
      <c r="E1051" s="68"/>
      <c r="F1051" s="68"/>
      <c r="G1051" s="68"/>
      <c r="H1051" s="68"/>
      <c r="I1051" s="68"/>
      <c r="J1051" s="68"/>
      <c r="K1051" s="68"/>
      <c r="L1051" s="68"/>
      <c r="M1051" s="68"/>
      <c r="N1051" s="68"/>
      <c r="O1051" s="68"/>
      <c r="P1051" s="68"/>
      <c r="Q1051" s="68"/>
      <c r="R1051" s="68"/>
      <c r="S1051" s="68"/>
      <c r="T1051" s="68"/>
      <c r="U1051" s="68"/>
      <c r="V1051" s="68"/>
      <c r="W1051" s="68"/>
      <c r="X1051" s="68"/>
      <c r="Y1051" s="68"/>
      <c r="Z1051" s="68"/>
      <c r="AA1051" s="68"/>
      <c r="AB1051" s="68"/>
      <c r="AC1051" s="68"/>
      <c r="AD1051" s="68"/>
      <c r="AE1051" s="69"/>
      <c r="AF1051" s="69"/>
      <c r="AG1051" s="69"/>
      <c r="AH1051" s="69"/>
      <c r="AI1051" s="69"/>
      <c r="AJ1051" s="70"/>
      <c r="AK1051" s="69"/>
      <c r="AL1051" s="69"/>
      <c r="AM1051" s="69"/>
      <c r="AN1051" s="70"/>
      <c r="AO1051" s="69"/>
      <c r="AP1051" s="69"/>
      <c r="AQ1051" s="69"/>
      <c r="AR1051" s="70"/>
    </row>
    <row r="1052" spans="1:44" s="71" customFormat="1" ht="6.75" customHeight="1">
      <c r="A1052" s="68"/>
      <c r="B1052" s="68"/>
      <c r="C1052" s="68"/>
      <c r="D1052" s="68"/>
      <c r="E1052" s="68"/>
      <c r="F1052" s="68"/>
      <c r="G1052" s="68"/>
      <c r="H1052" s="68"/>
      <c r="I1052" s="68"/>
      <c r="J1052" s="68"/>
      <c r="K1052" s="68"/>
      <c r="L1052" s="68"/>
      <c r="M1052" s="68"/>
      <c r="N1052" s="68"/>
      <c r="O1052" s="68"/>
      <c r="P1052" s="68"/>
      <c r="Q1052" s="68"/>
      <c r="R1052" s="68"/>
      <c r="S1052" s="68"/>
      <c r="T1052" s="68"/>
      <c r="U1052" s="68"/>
      <c r="V1052" s="68"/>
      <c r="W1052" s="68"/>
      <c r="X1052" s="68"/>
      <c r="Y1052" s="68"/>
      <c r="Z1052" s="68"/>
      <c r="AA1052" s="68"/>
      <c r="AB1052" s="68"/>
      <c r="AC1052" s="68"/>
      <c r="AD1052" s="68"/>
      <c r="AE1052" s="69"/>
      <c r="AF1052" s="69"/>
      <c r="AG1052" s="69"/>
      <c r="AH1052" s="69"/>
      <c r="AI1052" s="69"/>
      <c r="AJ1052" s="70"/>
      <c r="AK1052" s="69"/>
      <c r="AL1052" s="69"/>
      <c r="AM1052" s="69"/>
      <c r="AN1052" s="70"/>
      <c r="AO1052" s="69"/>
      <c r="AP1052" s="69"/>
      <c r="AQ1052" s="69"/>
      <c r="AR1052" s="70"/>
    </row>
    <row r="1053" spans="1:44" s="71" customFormat="1" ht="6.75" customHeight="1">
      <c r="A1053" s="68"/>
      <c r="B1053" s="68"/>
      <c r="C1053" s="68"/>
      <c r="D1053" s="68"/>
      <c r="E1053" s="68"/>
      <c r="F1053" s="68"/>
      <c r="G1053" s="68"/>
      <c r="H1053" s="68"/>
      <c r="I1053" s="68"/>
      <c r="J1053" s="68"/>
      <c r="K1053" s="68"/>
      <c r="L1053" s="68"/>
      <c r="M1053" s="68"/>
      <c r="N1053" s="68"/>
      <c r="O1053" s="68"/>
      <c r="P1053" s="68"/>
      <c r="Q1053" s="68"/>
      <c r="R1053" s="68"/>
      <c r="S1053" s="68"/>
      <c r="T1053" s="68"/>
      <c r="U1053" s="68"/>
      <c r="V1053" s="68"/>
      <c r="W1053" s="68"/>
      <c r="X1053" s="68"/>
      <c r="Y1053" s="68"/>
      <c r="Z1053" s="68"/>
      <c r="AA1053" s="68"/>
      <c r="AB1053" s="68"/>
      <c r="AC1053" s="68"/>
      <c r="AD1053" s="68"/>
      <c r="AE1053" s="69"/>
      <c r="AF1053" s="69"/>
      <c r="AG1053" s="69"/>
      <c r="AH1053" s="69"/>
      <c r="AI1053" s="69"/>
      <c r="AJ1053" s="70"/>
      <c r="AK1053" s="69"/>
      <c r="AL1053" s="69"/>
      <c r="AM1053" s="69"/>
      <c r="AN1053" s="70"/>
      <c r="AO1053" s="69"/>
      <c r="AP1053" s="69"/>
      <c r="AQ1053" s="69"/>
      <c r="AR1053" s="70"/>
    </row>
    <row r="1054" spans="1:44" s="71" customFormat="1" ht="6.75" customHeight="1">
      <c r="A1054" s="68"/>
      <c r="B1054" s="68"/>
      <c r="C1054" s="68"/>
      <c r="D1054" s="68"/>
      <c r="E1054" s="68"/>
      <c r="F1054" s="68"/>
      <c r="G1054" s="68"/>
      <c r="H1054" s="68"/>
      <c r="I1054" s="68"/>
      <c r="J1054" s="68"/>
      <c r="K1054" s="68"/>
      <c r="L1054" s="68"/>
      <c r="M1054" s="68"/>
      <c r="N1054" s="68"/>
      <c r="O1054" s="68"/>
      <c r="P1054" s="68"/>
      <c r="Q1054" s="68"/>
      <c r="R1054" s="68"/>
      <c r="S1054" s="68"/>
      <c r="T1054" s="68"/>
      <c r="U1054" s="68"/>
      <c r="V1054" s="68"/>
      <c r="W1054" s="68"/>
      <c r="X1054" s="68"/>
      <c r="Y1054" s="68"/>
      <c r="Z1054" s="68"/>
      <c r="AA1054" s="68"/>
      <c r="AB1054" s="68"/>
      <c r="AC1054" s="68"/>
      <c r="AD1054" s="68"/>
      <c r="AE1054" s="69"/>
      <c r="AF1054" s="69"/>
      <c r="AG1054" s="69"/>
      <c r="AH1054" s="69"/>
      <c r="AI1054" s="69"/>
      <c r="AJ1054" s="70"/>
      <c r="AK1054" s="69"/>
      <c r="AL1054" s="69"/>
      <c r="AM1054" s="69"/>
      <c r="AN1054" s="70"/>
      <c r="AO1054" s="69"/>
      <c r="AP1054" s="69"/>
      <c r="AQ1054" s="69"/>
      <c r="AR1054" s="70"/>
    </row>
    <row r="1055" spans="1:44" s="71" customFormat="1" ht="6.75" customHeight="1">
      <c r="A1055" s="68"/>
      <c r="B1055" s="68"/>
      <c r="C1055" s="68"/>
      <c r="D1055" s="68"/>
      <c r="E1055" s="68"/>
      <c r="F1055" s="68"/>
      <c r="G1055" s="68"/>
      <c r="H1055" s="68"/>
      <c r="I1055" s="68"/>
      <c r="J1055" s="68"/>
      <c r="K1055" s="68"/>
      <c r="L1055" s="68"/>
      <c r="M1055" s="68"/>
      <c r="N1055" s="68"/>
      <c r="O1055" s="68"/>
      <c r="P1055" s="68"/>
      <c r="Q1055" s="68"/>
      <c r="R1055" s="68"/>
      <c r="S1055" s="68"/>
      <c r="T1055" s="68"/>
      <c r="U1055" s="68"/>
      <c r="V1055" s="68"/>
      <c r="W1055" s="68"/>
      <c r="X1055" s="68"/>
      <c r="Y1055" s="68"/>
      <c r="Z1055" s="68"/>
      <c r="AA1055" s="68"/>
      <c r="AB1055" s="68"/>
      <c r="AC1055" s="68"/>
      <c r="AD1055" s="68"/>
      <c r="AE1055" s="69"/>
      <c r="AF1055" s="69"/>
      <c r="AG1055" s="69"/>
      <c r="AH1055" s="69"/>
      <c r="AI1055" s="69"/>
      <c r="AJ1055" s="70"/>
      <c r="AK1055" s="69"/>
      <c r="AL1055" s="69"/>
      <c r="AM1055" s="69"/>
      <c r="AN1055" s="70"/>
      <c r="AO1055" s="69"/>
      <c r="AP1055" s="69"/>
      <c r="AQ1055" s="69"/>
      <c r="AR1055" s="70"/>
    </row>
    <row r="1056" spans="1:44" s="71" customFormat="1" ht="6.75" customHeight="1">
      <c r="A1056" s="68"/>
      <c r="B1056" s="68"/>
      <c r="C1056" s="68"/>
      <c r="D1056" s="68"/>
      <c r="E1056" s="68"/>
      <c r="F1056" s="68"/>
      <c r="G1056" s="68"/>
      <c r="H1056" s="68"/>
      <c r="I1056" s="68"/>
      <c r="J1056" s="68"/>
      <c r="K1056" s="68"/>
      <c r="L1056" s="68"/>
      <c r="M1056" s="68"/>
      <c r="N1056" s="68"/>
      <c r="O1056" s="68"/>
      <c r="P1056" s="68"/>
      <c r="Q1056" s="68"/>
      <c r="R1056" s="68"/>
      <c r="S1056" s="68"/>
      <c r="T1056" s="68"/>
      <c r="U1056" s="68"/>
      <c r="V1056" s="68"/>
      <c r="W1056" s="68"/>
      <c r="X1056" s="68"/>
      <c r="Y1056" s="68"/>
      <c r="Z1056" s="68"/>
      <c r="AA1056" s="68"/>
      <c r="AB1056" s="68"/>
      <c r="AC1056" s="68"/>
      <c r="AD1056" s="68"/>
      <c r="AE1056" s="69"/>
      <c r="AF1056" s="69"/>
      <c r="AG1056" s="69"/>
      <c r="AH1056" s="69"/>
      <c r="AI1056" s="69"/>
      <c r="AJ1056" s="70"/>
      <c r="AK1056" s="69"/>
      <c r="AL1056" s="69"/>
      <c r="AM1056" s="69"/>
      <c r="AN1056" s="70"/>
      <c r="AO1056" s="69"/>
      <c r="AP1056" s="69"/>
      <c r="AQ1056" s="69"/>
      <c r="AR1056" s="70"/>
    </row>
    <row r="1057" spans="1:44" s="71" customFormat="1" ht="6.75" customHeight="1">
      <c r="A1057" s="68"/>
      <c r="B1057" s="68"/>
      <c r="C1057" s="68"/>
      <c r="D1057" s="68"/>
      <c r="E1057" s="68"/>
      <c r="F1057" s="68"/>
      <c r="G1057" s="68"/>
      <c r="H1057" s="68"/>
      <c r="I1057" s="68"/>
      <c r="J1057" s="68"/>
      <c r="K1057" s="68"/>
      <c r="L1057" s="68"/>
      <c r="M1057" s="68"/>
      <c r="N1057" s="68"/>
      <c r="O1057" s="68"/>
      <c r="P1057" s="68"/>
      <c r="Q1057" s="68"/>
      <c r="R1057" s="68"/>
      <c r="S1057" s="68"/>
      <c r="T1057" s="68"/>
      <c r="U1057" s="68"/>
      <c r="V1057" s="68"/>
      <c r="W1057" s="68"/>
      <c r="X1057" s="68"/>
      <c r="Y1057" s="68"/>
      <c r="Z1057" s="68"/>
      <c r="AA1057" s="68"/>
      <c r="AB1057" s="68"/>
      <c r="AC1057" s="68"/>
      <c r="AD1057" s="68"/>
      <c r="AE1057" s="69"/>
      <c r="AF1057" s="69"/>
      <c r="AG1057" s="69"/>
      <c r="AH1057" s="69"/>
      <c r="AI1057" s="69"/>
      <c r="AJ1057" s="70"/>
      <c r="AK1057" s="69"/>
      <c r="AL1057" s="69"/>
      <c r="AM1057" s="69"/>
      <c r="AN1057" s="70"/>
      <c r="AO1057" s="69"/>
      <c r="AP1057" s="69"/>
      <c r="AQ1057" s="69"/>
      <c r="AR1057" s="70"/>
    </row>
    <row r="1058" spans="1:44" s="71" customFormat="1" ht="6.75" customHeight="1">
      <c r="A1058" s="68"/>
      <c r="B1058" s="68"/>
      <c r="C1058" s="68"/>
      <c r="D1058" s="68"/>
      <c r="E1058" s="68"/>
      <c r="F1058" s="68"/>
      <c r="G1058" s="68"/>
      <c r="H1058" s="68"/>
      <c r="I1058" s="68"/>
      <c r="J1058" s="68"/>
      <c r="K1058" s="68"/>
      <c r="L1058" s="68"/>
      <c r="M1058" s="68"/>
      <c r="N1058" s="68"/>
      <c r="O1058" s="68"/>
      <c r="P1058" s="68"/>
      <c r="Q1058" s="68"/>
      <c r="R1058" s="68"/>
      <c r="S1058" s="68"/>
      <c r="T1058" s="68"/>
      <c r="U1058" s="68"/>
      <c r="V1058" s="68"/>
      <c r="W1058" s="68"/>
      <c r="X1058" s="68"/>
      <c r="Y1058" s="68"/>
      <c r="Z1058" s="68"/>
      <c r="AA1058" s="68"/>
      <c r="AB1058" s="68"/>
      <c r="AC1058" s="68"/>
      <c r="AD1058" s="68"/>
      <c r="AE1058" s="69"/>
      <c r="AF1058" s="69"/>
      <c r="AG1058" s="69"/>
      <c r="AH1058" s="69"/>
      <c r="AI1058" s="69"/>
      <c r="AJ1058" s="70"/>
      <c r="AK1058" s="69"/>
      <c r="AL1058" s="69"/>
      <c r="AM1058" s="69"/>
      <c r="AN1058" s="70"/>
      <c r="AO1058" s="69"/>
      <c r="AP1058" s="69"/>
      <c r="AQ1058" s="69"/>
      <c r="AR1058" s="70"/>
    </row>
    <row r="1059" spans="1:44" s="71" customFormat="1" ht="6.75" customHeight="1">
      <c r="A1059" s="68"/>
      <c r="B1059" s="68"/>
      <c r="C1059" s="68"/>
      <c r="D1059" s="68"/>
      <c r="E1059" s="68"/>
      <c r="F1059" s="68"/>
      <c r="G1059" s="68"/>
      <c r="H1059" s="68"/>
      <c r="I1059" s="68"/>
      <c r="J1059" s="68"/>
      <c r="K1059" s="68"/>
      <c r="L1059" s="68"/>
      <c r="M1059" s="68"/>
      <c r="N1059" s="68"/>
      <c r="O1059" s="68"/>
      <c r="P1059" s="68"/>
      <c r="Q1059" s="68"/>
      <c r="R1059" s="68"/>
      <c r="S1059" s="68"/>
      <c r="T1059" s="68"/>
      <c r="U1059" s="68"/>
      <c r="V1059" s="68"/>
      <c r="W1059" s="68"/>
      <c r="X1059" s="68"/>
      <c r="Y1059" s="68"/>
      <c r="Z1059" s="68"/>
      <c r="AA1059" s="68"/>
      <c r="AB1059" s="68"/>
      <c r="AC1059" s="68"/>
      <c r="AD1059" s="68"/>
      <c r="AE1059" s="69"/>
      <c r="AF1059" s="69"/>
      <c r="AG1059" s="69"/>
      <c r="AH1059" s="69"/>
      <c r="AI1059" s="69"/>
      <c r="AJ1059" s="70"/>
      <c r="AK1059" s="69"/>
      <c r="AL1059" s="69"/>
      <c r="AM1059" s="69"/>
      <c r="AN1059" s="70"/>
      <c r="AO1059" s="69"/>
      <c r="AP1059" s="69"/>
      <c r="AQ1059" s="69"/>
      <c r="AR1059" s="70"/>
    </row>
    <row r="1060" spans="1:44" s="71" customFormat="1" ht="6.75" customHeight="1">
      <c r="A1060" s="68"/>
      <c r="B1060" s="68"/>
      <c r="C1060" s="68"/>
      <c r="D1060" s="68"/>
      <c r="E1060" s="68"/>
      <c r="F1060" s="68"/>
      <c r="G1060" s="68"/>
      <c r="H1060" s="68"/>
      <c r="I1060" s="68"/>
      <c r="J1060" s="68"/>
      <c r="K1060" s="68"/>
      <c r="L1060" s="68"/>
      <c r="M1060" s="68"/>
      <c r="N1060" s="68"/>
      <c r="O1060" s="68"/>
      <c r="P1060" s="68"/>
      <c r="Q1060" s="68"/>
      <c r="R1060" s="68"/>
      <c r="S1060" s="68"/>
      <c r="T1060" s="68"/>
      <c r="U1060" s="68"/>
      <c r="V1060" s="68"/>
      <c r="W1060" s="68"/>
      <c r="X1060" s="68"/>
      <c r="Y1060" s="68"/>
      <c r="Z1060" s="68"/>
      <c r="AA1060" s="68"/>
      <c r="AB1060" s="68"/>
      <c r="AC1060" s="68"/>
      <c r="AD1060" s="68"/>
      <c r="AE1060" s="69"/>
      <c r="AF1060" s="69"/>
      <c r="AG1060" s="69"/>
      <c r="AH1060" s="69"/>
      <c r="AI1060" s="69"/>
      <c r="AJ1060" s="70"/>
      <c r="AK1060" s="69"/>
      <c r="AL1060" s="69"/>
      <c r="AM1060" s="69"/>
      <c r="AN1060" s="70"/>
      <c r="AO1060" s="69"/>
      <c r="AP1060" s="69"/>
      <c r="AQ1060" s="69"/>
      <c r="AR1060" s="70"/>
    </row>
    <row r="1061" spans="1:44" s="71" customFormat="1" ht="6.75" customHeight="1">
      <c r="A1061" s="68"/>
      <c r="B1061" s="68"/>
      <c r="C1061" s="68"/>
      <c r="D1061" s="68"/>
      <c r="E1061" s="68"/>
      <c r="F1061" s="68"/>
      <c r="G1061" s="68"/>
      <c r="H1061" s="68"/>
      <c r="I1061" s="68"/>
      <c r="J1061" s="68"/>
      <c r="K1061" s="68"/>
      <c r="L1061" s="68"/>
      <c r="M1061" s="68"/>
      <c r="N1061" s="68"/>
      <c r="O1061" s="68"/>
      <c r="P1061" s="68"/>
      <c r="Q1061" s="68"/>
      <c r="R1061" s="68"/>
      <c r="S1061" s="68"/>
      <c r="T1061" s="68"/>
      <c r="U1061" s="68"/>
      <c r="V1061" s="68"/>
      <c r="W1061" s="68"/>
      <c r="X1061" s="68"/>
      <c r="Y1061" s="68"/>
      <c r="Z1061" s="68"/>
      <c r="AA1061" s="68"/>
      <c r="AB1061" s="68"/>
      <c r="AC1061" s="68"/>
      <c r="AD1061" s="68"/>
      <c r="AE1061" s="69"/>
      <c r="AF1061" s="69"/>
      <c r="AG1061" s="69"/>
      <c r="AH1061" s="69"/>
      <c r="AI1061" s="69"/>
      <c r="AJ1061" s="70"/>
      <c r="AK1061" s="69"/>
      <c r="AL1061" s="69"/>
      <c r="AM1061" s="69"/>
      <c r="AN1061" s="70"/>
      <c r="AO1061" s="69"/>
      <c r="AP1061" s="69"/>
      <c r="AQ1061" s="69"/>
      <c r="AR1061" s="70"/>
    </row>
    <row r="1062" spans="1:44" s="71" customFormat="1" ht="6.75" customHeight="1">
      <c r="A1062" s="68"/>
      <c r="B1062" s="68"/>
      <c r="C1062" s="68"/>
      <c r="D1062" s="68"/>
      <c r="E1062" s="68"/>
      <c r="F1062" s="68"/>
      <c r="G1062" s="68"/>
      <c r="H1062" s="68"/>
      <c r="I1062" s="68"/>
      <c r="J1062" s="68"/>
      <c r="K1062" s="68"/>
      <c r="L1062" s="68"/>
      <c r="M1062" s="68"/>
      <c r="N1062" s="68"/>
      <c r="O1062" s="68"/>
      <c r="P1062" s="68"/>
      <c r="Q1062" s="68"/>
      <c r="R1062" s="68"/>
      <c r="S1062" s="68"/>
      <c r="T1062" s="68"/>
      <c r="U1062" s="68"/>
      <c r="V1062" s="68"/>
      <c r="W1062" s="68"/>
      <c r="X1062" s="68"/>
      <c r="Y1062" s="68"/>
      <c r="Z1062" s="68"/>
      <c r="AA1062" s="68"/>
      <c r="AB1062" s="68"/>
      <c r="AC1062" s="68"/>
      <c r="AD1062" s="68"/>
      <c r="AE1062" s="69"/>
      <c r="AF1062" s="69"/>
      <c r="AG1062" s="69"/>
      <c r="AH1062" s="69"/>
      <c r="AI1062" s="69"/>
      <c r="AJ1062" s="70"/>
      <c r="AK1062" s="69"/>
      <c r="AL1062" s="69"/>
      <c r="AM1062" s="69"/>
      <c r="AN1062" s="70"/>
      <c r="AO1062" s="69"/>
      <c r="AP1062" s="69"/>
      <c r="AQ1062" s="69"/>
      <c r="AR1062" s="70"/>
    </row>
    <row r="1063" spans="1:44" s="71" customFormat="1" ht="6.75" customHeight="1">
      <c r="A1063" s="68"/>
      <c r="B1063" s="68"/>
      <c r="C1063" s="68"/>
      <c r="D1063" s="68"/>
      <c r="E1063" s="68"/>
      <c r="F1063" s="68"/>
      <c r="G1063" s="68"/>
      <c r="H1063" s="68"/>
      <c r="I1063" s="68"/>
      <c r="J1063" s="68"/>
      <c r="K1063" s="68"/>
      <c r="L1063" s="68"/>
      <c r="M1063" s="68"/>
      <c r="N1063" s="68"/>
      <c r="O1063" s="68"/>
      <c r="P1063" s="68"/>
      <c r="Q1063" s="68"/>
      <c r="R1063" s="68"/>
      <c r="S1063" s="68"/>
      <c r="T1063" s="68"/>
      <c r="U1063" s="68"/>
      <c r="V1063" s="68"/>
      <c r="W1063" s="68"/>
      <c r="X1063" s="68"/>
      <c r="Y1063" s="68"/>
      <c r="Z1063" s="68"/>
      <c r="AA1063" s="68"/>
      <c r="AB1063" s="68"/>
      <c r="AC1063" s="68"/>
      <c r="AD1063" s="68"/>
      <c r="AE1063" s="69"/>
      <c r="AF1063" s="69"/>
      <c r="AG1063" s="69"/>
      <c r="AH1063" s="69"/>
      <c r="AI1063" s="69"/>
      <c r="AJ1063" s="70"/>
      <c r="AK1063" s="69"/>
      <c r="AL1063" s="69"/>
      <c r="AM1063" s="69"/>
      <c r="AN1063" s="70"/>
      <c r="AO1063" s="69"/>
      <c r="AP1063" s="69"/>
      <c r="AQ1063" s="69"/>
      <c r="AR1063" s="70"/>
    </row>
    <row r="1064" spans="1:44" s="71" customFormat="1" ht="6.75" customHeight="1">
      <c r="A1064" s="68"/>
      <c r="B1064" s="68"/>
      <c r="C1064" s="68"/>
      <c r="D1064" s="68"/>
      <c r="E1064" s="68"/>
      <c r="F1064" s="68"/>
      <c r="G1064" s="68"/>
      <c r="H1064" s="68"/>
      <c r="I1064" s="68"/>
      <c r="J1064" s="68"/>
      <c r="K1064" s="68"/>
      <c r="L1064" s="68"/>
      <c r="M1064" s="68"/>
      <c r="N1064" s="68"/>
      <c r="O1064" s="68"/>
      <c r="P1064" s="68"/>
      <c r="Q1064" s="68"/>
      <c r="R1064" s="68"/>
      <c r="S1064" s="68"/>
      <c r="T1064" s="68"/>
      <c r="U1064" s="68"/>
      <c r="V1064" s="68"/>
      <c r="W1064" s="68"/>
      <c r="X1064" s="68"/>
      <c r="Y1064" s="68"/>
      <c r="Z1064" s="68"/>
      <c r="AA1064" s="68"/>
      <c r="AB1064" s="68"/>
      <c r="AC1064" s="68"/>
      <c r="AD1064" s="68"/>
      <c r="AE1064" s="69"/>
      <c r="AF1064" s="69"/>
      <c r="AG1064" s="69"/>
      <c r="AH1064" s="69"/>
      <c r="AI1064" s="69"/>
      <c r="AJ1064" s="70"/>
      <c r="AK1064" s="69"/>
      <c r="AL1064" s="69"/>
      <c r="AM1064" s="69"/>
      <c r="AN1064" s="70"/>
      <c r="AO1064" s="69"/>
      <c r="AP1064" s="69"/>
      <c r="AQ1064" s="69"/>
      <c r="AR1064" s="70"/>
    </row>
    <row r="1065" spans="1:44" s="71" customFormat="1" ht="6.75" customHeight="1">
      <c r="A1065" s="68"/>
      <c r="B1065" s="68"/>
      <c r="C1065" s="68"/>
      <c r="D1065" s="68"/>
      <c r="E1065" s="68"/>
      <c r="F1065" s="68"/>
      <c r="G1065" s="68"/>
      <c r="H1065" s="68"/>
      <c r="I1065" s="68"/>
      <c r="J1065" s="68"/>
      <c r="K1065" s="68"/>
      <c r="L1065" s="68"/>
      <c r="M1065" s="68"/>
      <c r="N1065" s="68"/>
      <c r="O1065" s="68"/>
      <c r="P1065" s="68"/>
      <c r="Q1065" s="68"/>
      <c r="R1065" s="68"/>
      <c r="S1065" s="68"/>
      <c r="T1065" s="68"/>
      <c r="U1065" s="68"/>
      <c r="V1065" s="68"/>
      <c r="W1065" s="68"/>
      <c r="X1065" s="68"/>
      <c r="Y1065" s="68"/>
      <c r="Z1065" s="68"/>
      <c r="AA1065" s="68"/>
      <c r="AB1065" s="68"/>
      <c r="AC1065" s="68"/>
      <c r="AD1065" s="68"/>
      <c r="AE1065" s="69"/>
      <c r="AF1065" s="69"/>
      <c r="AG1065" s="69"/>
      <c r="AH1065" s="69"/>
      <c r="AI1065" s="69"/>
      <c r="AJ1065" s="70"/>
      <c r="AK1065" s="69"/>
      <c r="AL1065" s="69"/>
      <c r="AM1065" s="69"/>
      <c r="AN1065" s="70"/>
      <c r="AO1065" s="69"/>
      <c r="AP1065" s="69"/>
      <c r="AQ1065" s="69"/>
      <c r="AR1065" s="70"/>
    </row>
    <row r="1066" spans="1:44" s="71" customFormat="1" ht="6.75" customHeight="1">
      <c r="A1066" s="68"/>
      <c r="B1066" s="68"/>
      <c r="C1066" s="68"/>
      <c r="D1066" s="68"/>
      <c r="E1066" s="68"/>
      <c r="F1066" s="68"/>
      <c r="G1066" s="68"/>
      <c r="H1066" s="68"/>
      <c r="I1066" s="68"/>
      <c r="J1066" s="68"/>
      <c r="K1066" s="68"/>
      <c r="L1066" s="68"/>
      <c r="M1066" s="68"/>
      <c r="N1066" s="68"/>
      <c r="O1066" s="68"/>
      <c r="P1066" s="68"/>
      <c r="Q1066" s="68"/>
      <c r="R1066" s="68"/>
      <c r="S1066" s="68"/>
      <c r="T1066" s="68"/>
      <c r="U1066" s="68"/>
      <c r="V1066" s="68"/>
      <c r="W1066" s="68"/>
      <c r="X1066" s="68"/>
      <c r="Y1066" s="68"/>
      <c r="Z1066" s="68"/>
      <c r="AA1066" s="68"/>
      <c r="AB1066" s="68"/>
      <c r="AC1066" s="68"/>
      <c r="AD1066" s="68"/>
      <c r="AE1066" s="69"/>
      <c r="AF1066" s="69"/>
      <c r="AG1066" s="69"/>
      <c r="AH1066" s="69"/>
      <c r="AI1066" s="69"/>
      <c r="AJ1066" s="70"/>
      <c r="AK1066" s="69"/>
      <c r="AL1066" s="69"/>
      <c r="AM1066" s="69"/>
      <c r="AN1066" s="70"/>
      <c r="AO1066" s="69"/>
      <c r="AP1066" s="69"/>
      <c r="AQ1066" s="69"/>
      <c r="AR1066" s="70"/>
    </row>
    <row r="1067" spans="1:44" s="71" customFormat="1" ht="6.75" customHeight="1">
      <c r="A1067" s="68"/>
      <c r="B1067" s="68"/>
      <c r="C1067" s="68"/>
      <c r="D1067" s="68"/>
      <c r="E1067" s="68"/>
      <c r="F1067" s="68"/>
      <c r="G1067" s="68"/>
      <c r="H1067" s="68"/>
      <c r="I1067" s="68"/>
      <c r="J1067" s="68"/>
      <c r="K1067" s="68"/>
      <c r="L1067" s="68"/>
      <c r="M1067" s="68"/>
      <c r="N1067" s="68"/>
      <c r="O1067" s="68"/>
      <c r="P1067" s="68"/>
      <c r="Q1067" s="68"/>
      <c r="R1067" s="68"/>
      <c r="S1067" s="68"/>
      <c r="T1067" s="68"/>
      <c r="U1067" s="68"/>
      <c r="V1067" s="68"/>
      <c r="W1067" s="68"/>
      <c r="X1067" s="68"/>
      <c r="Y1067" s="68"/>
      <c r="Z1067" s="68"/>
      <c r="AA1067" s="68"/>
      <c r="AB1067" s="68"/>
      <c r="AC1067" s="68"/>
      <c r="AD1067" s="68"/>
      <c r="AE1067" s="69"/>
      <c r="AF1067" s="69"/>
      <c r="AG1067" s="69"/>
      <c r="AH1067" s="69"/>
      <c r="AI1067" s="69"/>
      <c r="AJ1067" s="70"/>
      <c r="AK1067" s="69"/>
      <c r="AL1067" s="69"/>
      <c r="AM1067" s="69"/>
      <c r="AN1067" s="70"/>
      <c r="AO1067" s="69"/>
      <c r="AP1067" s="69"/>
      <c r="AQ1067" s="69"/>
      <c r="AR1067" s="70"/>
    </row>
    <row r="1068" spans="1:44" s="71" customFormat="1" ht="6.75" customHeight="1">
      <c r="A1068" s="68"/>
      <c r="B1068" s="68"/>
      <c r="C1068" s="68"/>
      <c r="D1068" s="68"/>
      <c r="E1068" s="68"/>
      <c r="F1068" s="68"/>
      <c r="G1068" s="68"/>
      <c r="H1068" s="68"/>
      <c r="I1068" s="68"/>
      <c r="J1068" s="68"/>
      <c r="K1068" s="68"/>
      <c r="L1068" s="68"/>
      <c r="M1068" s="68"/>
      <c r="N1068" s="68"/>
      <c r="O1068" s="68"/>
      <c r="P1068" s="68"/>
      <c r="Q1068" s="68"/>
      <c r="R1068" s="68"/>
      <c r="S1068" s="68"/>
      <c r="T1068" s="68"/>
      <c r="U1068" s="68"/>
      <c r="V1068" s="68"/>
      <c r="W1068" s="68"/>
      <c r="X1068" s="68"/>
      <c r="Y1068" s="68"/>
      <c r="Z1068" s="68"/>
      <c r="AA1068" s="68"/>
      <c r="AB1068" s="68"/>
      <c r="AC1068" s="68"/>
      <c r="AD1068" s="68"/>
      <c r="AE1068" s="69"/>
      <c r="AF1068" s="69"/>
      <c r="AG1068" s="69"/>
      <c r="AH1068" s="69"/>
      <c r="AI1068" s="69"/>
      <c r="AJ1068" s="70"/>
      <c r="AK1068" s="69"/>
      <c r="AL1068" s="69"/>
      <c r="AM1068" s="69"/>
      <c r="AN1068" s="70"/>
      <c r="AO1068" s="69"/>
      <c r="AP1068" s="69"/>
      <c r="AQ1068" s="69"/>
      <c r="AR1068" s="70"/>
    </row>
    <row r="1069" spans="1:44" s="71" customFormat="1" ht="6.75" customHeight="1">
      <c r="A1069" s="68"/>
      <c r="B1069" s="68"/>
      <c r="C1069" s="68"/>
      <c r="D1069" s="68"/>
      <c r="E1069" s="68"/>
      <c r="F1069" s="68"/>
      <c r="G1069" s="68"/>
      <c r="H1069" s="68"/>
      <c r="I1069" s="68"/>
      <c r="J1069" s="68"/>
      <c r="K1069" s="68"/>
      <c r="L1069" s="68"/>
      <c r="M1069" s="68"/>
      <c r="N1069" s="68"/>
      <c r="O1069" s="68"/>
      <c r="P1069" s="68"/>
      <c r="Q1069" s="68"/>
      <c r="R1069" s="68"/>
      <c r="S1069" s="68"/>
      <c r="T1069" s="68"/>
      <c r="U1069" s="68"/>
      <c r="V1069" s="68"/>
      <c r="W1069" s="68"/>
      <c r="X1069" s="68"/>
      <c r="Y1069" s="68"/>
      <c r="Z1069" s="68"/>
      <c r="AA1069" s="68"/>
      <c r="AB1069" s="68"/>
      <c r="AC1069" s="68"/>
      <c r="AD1069" s="68"/>
      <c r="AE1069" s="69"/>
      <c r="AF1069" s="69"/>
      <c r="AG1069" s="69"/>
      <c r="AH1069" s="69"/>
      <c r="AI1069" s="69"/>
      <c r="AJ1069" s="70"/>
      <c r="AK1069" s="69"/>
      <c r="AL1069" s="69"/>
      <c r="AM1069" s="69"/>
      <c r="AN1069" s="70"/>
      <c r="AO1069" s="69"/>
      <c r="AP1069" s="69"/>
      <c r="AQ1069" s="69"/>
      <c r="AR1069" s="70"/>
    </row>
    <row r="1070" spans="1:44" s="71" customFormat="1" ht="6.75" customHeight="1">
      <c r="A1070" s="68"/>
      <c r="B1070" s="68"/>
      <c r="C1070" s="68"/>
      <c r="D1070" s="68"/>
      <c r="E1070" s="68"/>
      <c r="F1070" s="68"/>
      <c r="G1070" s="68"/>
      <c r="H1070" s="68"/>
      <c r="I1070" s="68"/>
      <c r="J1070" s="68"/>
      <c r="K1070" s="68"/>
      <c r="L1070" s="68"/>
      <c r="M1070" s="68"/>
      <c r="N1070" s="68"/>
      <c r="O1070" s="68"/>
      <c r="P1070" s="68"/>
      <c r="Q1070" s="68"/>
      <c r="R1070" s="68"/>
      <c r="S1070" s="68"/>
      <c r="T1070" s="68"/>
      <c r="U1070" s="68"/>
      <c r="V1070" s="68"/>
      <c r="W1070" s="68"/>
      <c r="X1070" s="68"/>
      <c r="Y1070" s="68"/>
      <c r="Z1070" s="68"/>
      <c r="AA1070" s="68"/>
      <c r="AB1070" s="68"/>
      <c r="AC1070" s="68"/>
      <c r="AD1070" s="68"/>
      <c r="AE1070" s="69"/>
      <c r="AF1070" s="69"/>
      <c r="AG1070" s="69"/>
      <c r="AH1070" s="69"/>
      <c r="AI1070" s="69"/>
      <c r="AJ1070" s="70"/>
      <c r="AK1070" s="69"/>
      <c r="AL1070" s="69"/>
      <c r="AM1070" s="69"/>
      <c r="AN1070" s="70"/>
      <c r="AO1070" s="69"/>
      <c r="AP1070" s="69"/>
      <c r="AQ1070" s="69"/>
      <c r="AR1070" s="70"/>
    </row>
    <row r="1071" spans="1:44" s="71" customFormat="1" ht="6.75" customHeight="1">
      <c r="A1071" s="68"/>
      <c r="B1071" s="68"/>
      <c r="C1071" s="68"/>
      <c r="D1071" s="68"/>
      <c r="E1071" s="68"/>
      <c r="F1071" s="68"/>
      <c r="G1071" s="68"/>
      <c r="H1071" s="68"/>
      <c r="I1071" s="68"/>
      <c r="J1071" s="68"/>
      <c r="K1071" s="68"/>
      <c r="L1071" s="68"/>
      <c r="M1071" s="68"/>
      <c r="N1071" s="68"/>
      <c r="O1071" s="68"/>
      <c r="P1071" s="68"/>
      <c r="Q1071" s="68"/>
      <c r="R1071" s="68"/>
      <c r="S1071" s="68"/>
      <c r="T1071" s="68"/>
      <c r="U1071" s="68"/>
      <c r="V1071" s="68"/>
      <c r="W1071" s="68"/>
      <c r="X1071" s="68"/>
      <c r="Y1071" s="68"/>
      <c r="Z1071" s="68"/>
      <c r="AA1071" s="68"/>
      <c r="AB1071" s="68"/>
      <c r="AC1071" s="68"/>
      <c r="AD1071" s="68"/>
      <c r="AE1071" s="69"/>
      <c r="AF1071" s="69"/>
      <c r="AG1071" s="69"/>
      <c r="AH1071" s="69"/>
      <c r="AI1071" s="69"/>
      <c r="AJ1071" s="70"/>
      <c r="AK1071" s="69"/>
      <c r="AL1071" s="69"/>
      <c r="AM1071" s="69"/>
      <c r="AN1071" s="70"/>
      <c r="AO1071" s="69"/>
      <c r="AP1071" s="69"/>
      <c r="AQ1071" s="69"/>
      <c r="AR1071" s="70"/>
    </row>
    <row r="1072" spans="1:44" s="71" customFormat="1" ht="6.75" customHeight="1">
      <c r="A1072" s="68"/>
      <c r="B1072" s="68"/>
      <c r="C1072" s="68"/>
      <c r="D1072" s="68"/>
      <c r="E1072" s="68"/>
      <c r="F1072" s="68"/>
      <c r="G1072" s="68"/>
      <c r="H1072" s="68"/>
      <c r="I1072" s="68"/>
      <c r="J1072" s="68"/>
      <c r="K1072" s="68"/>
      <c r="L1072" s="68"/>
      <c r="M1072" s="68"/>
      <c r="N1072" s="68"/>
      <c r="O1072" s="68"/>
      <c r="P1072" s="68"/>
      <c r="Q1072" s="68"/>
      <c r="R1072" s="68"/>
      <c r="S1072" s="68"/>
      <c r="T1072" s="68"/>
      <c r="U1072" s="68"/>
      <c r="V1072" s="68"/>
      <c r="W1072" s="68"/>
      <c r="X1072" s="68"/>
      <c r="Y1072" s="68"/>
      <c r="Z1072" s="68"/>
      <c r="AA1072" s="68"/>
      <c r="AB1072" s="68"/>
      <c r="AC1072" s="68"/>
      <c r="AD1072" s="68"/>
      <c r="AE1072" s="69"/>
      <c r="AF1072" s="69"/>
      <c r="AG1072" s="69"/>
      <c r="AH1072" s="69"/>
      <c r="AI1072" s="69"/>
      <c r="AJ1072" s="70"/>
      <c r="AK1072" s="69"/>
      <c r="AL1072" s="69"/>
      <c r="AM1072" s="69"/>
      <c r="AN1072" s="70"/>
      <c r="AO1072" s="69"/>
      <c r="AP1072" s="69"/>
      <c r="AQ1072" s="69"/>
      <c r="AR1072" s="70"/>
    </row>
    <row r="1073" spans="1:44" s="71" customFormat="1" ht="6.75" customHeight="1">
      <c r="A1073" s="68"/>
      <c r="B1073" s="68"/>
      <c r="C1073" s="68"/>
      <c r="D1073" s="68"/>
      <c r="E1073" s="68"/>
      <c r="F1073" s="68"/>
      <c r="G1073" s="68"/>
      <c r="H1073" s="68"/>
      <c r="I1073" s="68"/>
      <c r="J1073" s="68"/>
      <c r="K1073" s="68"/>
      <c r="L1073" s="68"/>
      <c r="M1073" s="68"/>
      <c r="N1073" s="68"/>
      <c r="O1073" s="68"/>
      <c r="P1073" s="68"/>
      <c r="Q1073" s="68"/>
      <c r="R1073" s="68"/>
      <c r="S1073" s="68"/>
      <c r="T1073" s="68"/>
      <c r="U1073" s="68"/>
      <c r="V1073" s="68"/>
      <c r="W1073" s="68"/>
      <c r="X1073" s="68"/>
      <c r="Y1073" s="68"/>
      <c r="Z1073" s="68"/>
      <c r="AA1073" s="68"/>
      <c r="AB1073" s="68"/>
      <c r="AC1073" s="68"/>
      <c r="AD1073" s="68"/>
      <c r="AE1073" s="69"/>
      <c r="AF1073" s="69"/>
      <c r="AG1073" s="69"/>
      <c r="AH1073" s="69"/>
      <c r="AI1073" s="69"/>
      <c r="AJ1073" s="70"/>
      <c r="AK1073" s="69"/>
      <c r="AL1073" s="69"/>
      <c r="AM1073" s="69"/>
      <c r="AN1073" s="70"/>
      <c r="AO1073" s="69"/>
      <c r="AP1073" s="69"/>
      <c r="AQ1073" s="69"/>
      <c r="AR1073" s="70"/>
    </row>
    <row r="1074" spans="1:44" s="71" customFormat="1" ht="6.75" customHeight="1">
      <c r="A1074" s="68"/>
      <c r="B1074" s="68"/>
      <c r="C1074" s="68"/>
      <c r="D1074" s="68"/>
      <c r="E1074" s="68"/>
      <c r="F1074" s="68"/>
      <c r="G1074" s="68"/>
      <c r="H1074" s="68"/>
      <c r="I1074" s="68"/>
      <c r="J1074" s="68"/>
      <c r="K1074" s="68"/>
      <c r="L1074" s="68"/>
      <c r="M1074" s="68"/>
      <c r="N1074" s="68"/>
      <c r="O1074" s="68"/>
      <c r="P1074" s="68"/>
      <c r="Q1074" s="68"/>
      <c r="R1074" s="68"/>
      <c r="S1074" s="68"/>
      <c r="T1074" s="68"/>
      <c r="U1074" s="68"/>
      <c r="V1074" s="68"/>
      <c r="W1074" s="68"/>
      <c r="X1074" s="68"/>
      <c r="Y1074" s="68"/>
      <c r="Z1074" s="68"/>
      <c r="AA1074" s="68"/>
      <c r="AB1074" s="68"/>
      <c r="AC1074" s="68"/>
      <c r="AD1074" s="68"/>
      <c r="AE1074" s="69"/>
      <c r="AF1074" s="69"/>
      <c r="AG1074" s="69"/>
      <c r="AH1074" s="69"/>
      <c r="AI1074" s="69"/>
      <c r="AJ1074" s="70"/>
      <c r="AK1074" s="69"/>
      <c r="AL1074" s="69"/>
      <c r="AM1074" s="69"/>
      <c r="AN1074" s="70"/>
      <c r="AO1074" s="69"/>
      <c r="AP1074" s="69"/>
      <c r="AQ1074" s="69"/>
      <c r="AR1074" s="70"/>
    </row>
    <row r="1075" spans="1:44" s="71" customFormat="1" ht="6.75" customHeight="1">
      <c r="A1075" s="68"/>
      <c r="B1075" s="68"/>
      <c r="C1075" s="68"/>
      <c r="D1075" s="68"/>
      <c r="E1075" s="68"/>
      <c r="F1075" s="68"/>
      <c r="G1075" s="68"/>
      <c r="H1075" s="68"/>
      <c r="I1075" s="68"/>
      <c r="J1075" s="68"/>
      <c r="K1075" s="68"/>
      <c r="L1075" s="68"/>
      <c r="M1075" s="68"/>
      <c r="N1075" s="68"/>
      <c r="O1075" s="68"/>
      <c r="P1075" s="68"/>
      <c r="Q1075" s="68"/>
      <c r="R1075" s="68"/>
      <c r="S1075" s="68"/>
      <c r="T1075" s="68"/>
      <c r="U1075" s="68"/>
      <c r="V1075" s="68"/>
      <c r="W1075" s="68"/>
      <c r="X1075" s="68"/>
      <c r="Y1075" s="68"/>
      <c r="Z1075" s="68"/>
      <c r="AA1075" s="68"/>
      <c r="AB1075" s="68"/>
      <c r="AC1075" s="68"/>
      <c r="AD1075" s="68"/>
      <c r="AE1075" s="69"/>
      <c r="AF1075" s="69"/>
      <c r="AG1075" s="69"/>
      <c r="AH1075" s="69"/>
      <c r="AI1075" s="69"/>
      <c r="AJ1075" s="70"/>
      <c r="AK1075" s="69"/>
      <c r="AL1075" s="69"/>
      <c r="AM1075" s="69"/>
      <c r="AN1075" s="70"/>
      <c r="AO1075" s="69"/>
      <c r="AP1075" s="69"/>
      <c r="AQ1075" s="69"/>
      <c r="AR1075" s="70"/>
    </row>
    <row r="1076" spans="1:44" s="71" customFormat="1" ht="6.75" customHeight="1">
      <c r="A1076" s="68"/>
      <c r="B1076" s="68"/>
      <c r="C1076" s="68"/>
      <c r="D1076" s="68"/>
      <c r="E1076" s="68"/>
      <c r="F1076" s="68"/>
      <c r="G1076" s="68"/>
      <c r="H1076" s="68"/>
      <c r="I1076" s="68"/>
      <c r="J1076" s="68"/>
      <c r="K1076" s="68"/>
      <c r="L1076" s="68"/>
      <c r="M1076" s="68"/>
      <c r="N1076" s="68"/>
      <c r="O1076" s="68"/>
      <c r="P1076" s="68"/>
      <c r="Q1076" s="68"/>
      <c r="R1076" s="68"/>
      <c r="S1076" s="68"/>
      <c r="T1076" s="68"/>
      <c r="U1076" s="68"/>
      <c r="V1076" s="68"/>
      <c r="W1076" s="68"/>
      <c r="X1076" s="68"/>
      <c r="Y1076" s="68"/>
      <c r="Z1076" s="68"/>
      <c r="AA1076" s="68"/>
      <c r="AB1076" s="68"/>
      <c r="AC1076" s="68"/>
      <c r="AD1076" s="68"/>
      <c r="AE1076" s="69"/>
      <c r="AF1076" s="69"/>
      <c r="AG1076" s="69"/>
      <c r="AH1076" s="69"/>
      <c r="AI1076" s="69"/>
      <c r="AJ1076" s="70"/>
      <c r="AK1076" s="69"/>
      <c r="AL1076" s="69"/>
      <c r="AM1076" s="69"/>
      <c r="AN1076" s="70"/>
      <c r="AO1076" s="69"/>
      <c r="AP1076" s="69"/>
      <c r="AQ1076" s="69"/>
      <c r="AR1076" s="70"/>
    </row>
    <row r="1077" spans="1:44" s="71" customFormat="1" ht="6.75" customHeight="1">
      <c r="A1077" s="68"/>
      <c r="B1077" s="68"/>
      <c r="C1077" s="68"/>
      <c r="D1077" s="68"/>
      <c r="E1077" s="68"/>
      <c r="F1077" s="68"/>
      <c r="G1077" s="68"/>
      <c r="H1077" s="68"/>
      <c r="I1077" s="68"/>
      <c r="J1077" s="68"/>
      <c r="K1077" s="68"/>
      <c r="L1077" s="68"/>
      <c r="M1077" s="68"/>
      <c r="N1077" s="68"/>
      <c r="O1077" s="68"/>
      <c r="P1077" s="68"/>
      <c r="Q1077" s="68"/>
      <c r="R1077" s="68"/>
      <c r="S1077" s="68"/>
      <c r="T1077" s="68"/>
      <c r="U1077" s="68"/>
      <c r="V1077" s="68"/>
      <c r="W1077" s="68"/>
      <c r="X1077" s="68"/>
      <c r="Y1077" s="68"/>
      <c r="Z1077" s="68"/>
      <c r="AA1077" s="68"/>
      <c r="AB1077" s="68"/>
      <c r="AC1077" s="68"/>
      <c r="AD1077" s="68"/>
      <c r="AE1077" s="69"/>
      <c r="AF1077" s="69"/>
      <c r="AG1077" s="69"/>
      <c r="AH1077" s="69"/>
      <c r="AI1077" s="69"/>
      <c r="AJ1077" s="70"/>
      <c r="AK1077" s="69"/>
      <c r="AL1077" s="69"/>
      <c r="AM1077" s="69"/>
      <c r="AN1077" s="70"/>
      <c r="AO1077" s="69"/>
      <c r="AP1077" s="69"/>
      <c r="AQ1077" s="69"/>
      <c r="AR1077" s="70"/>
    </row>
    <row r="1078" spans="1:44" s="71" customFormat="1" ht="6.75" customHeight="1">
      <c r="A1078" s="68"/>
      <c r="B1078" s="68"/>
      <c r="C1078" s="68"/>
      <c r="D1078" s="68"/>
      <c r="E1078" s="68"/>
      <c r="F1078" s="68"/>
      <c r="G1078" s="68"/>
      <c r="H1078" s="68"/>
      <c r="I1078" s="68"/>
      <c r="J1078" s="68"/>
      <c r="K1078" s="68"/>
      <c r="L1078" s="68"/>
      <c r="M1078" s="68"/>
      <c r="N1078" s="68"/>
      <c r="O1078" s="68"/>
      <c r="P1078" s="68"/>
      <c r="Q1078" s="68"/>
      <c r="R1078" s="68"/>
      <c r="S1078" s="68"/>
      <c r="T1078" s="68"/>
      <c r="U1078" s="68"/>
      <c r="V1078" s="68"/>
      <c r="W1078" s="68"/>
      <c r="X1078" s="68"/>
      <c r="Y1078" s="68"/>
      <c r="Z1078" s="68"/>
      <c r="AA1078" s="68"/>
      <c r="AB1078" s="68"/>
      <c r="AC1078" s="68"/>
      <c r="AD1078" s="68"/>
      <c r="AE1078" s="69"/>
      <c r="AF1078" s="69"/>
      <c r="AG1078" s="69"/>
      <c r="AH1078" s="69"/>
      <c r="AI1078" s="69"/>
      <c r="AJ1078" s="70"/>
      <c r="AK1078" s="69"/>
      <c r="AL1078" s="69"/>
      <c r="AM1078" s="69"/>
      <c r="AN1078" s="70"/>
      <c r="AO1078" s="69"/>
      <c r="AP1078" s="69"/>
      <c r="AQ1078" s="69"/>
      <c r="AR1078" s="70"/>
    </row>
    <row r="1079" spans="1:44" s="71" customFormat="1" ht="6.75" customHeight="1">
      <c r="A1079" s="68"/>
      <c r="B1079" s="68"/>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9"/>
      <c r="AF1079" s="69"/>
      <c r="AG1079" s="69"/>
      <c r="AH1079" s="69"/>
      <c r="AI1079" s="69"/>
      <c r="AJ1079" s="70"/>
      <c r="AK1079" s="69"/>
      <c r="AL1079" s="69"/>
      <c r="AM1079" s="69"/>
      <c r="AN1079" s="70"/>
      <c r="AO1079" s="69"/>
      <c r="AP1079" s="69"/>
      <c r="AQ1079" s="69"/>
      <c r="AR1079" s="70"/>
    </row>
    <row r="1080" spans="1:44" s="71" customFormat="1" ht="6.75" customHeight="1">
      <c r="A1080" s="68"/>
      <c r="B1080" s="68"/>
      <c r="C1080" s="68"/>
      <c r="D1080" s="68"/>
      <c r="E1080" s="68"/>
      <c r="F1080" s="68"/>
      <c r="G1080" s="68"/>
      <c r="H1080" s="68"/>
      <c r="I1080" s="68"/>
      <c r="J1080" s="68"/>
      <c r="K1080" s="68"/>
      <c r="L1080" s="68"/>
      <c r="M1080" s="68"/>
      <c r="N1080" s="68"/>
      <c r="O1080" s="68"/>
      <c r="P1080" s="68"/>
      <c r="Q1080" s="68"/>
      <c r="R1080" s="68"/>
      <c r="S1080" s="68"/>
      <c r="T1080" s="68"/>
      <c r="U1080" s="68"/>
      <c r="V1080" s="68"/>
      <c r="W1080" s="68"/>
      <c r="X1080" s="68"/>
      <c r="Y1080" s="68"/>
      <c r="Z1080" s="68"/>
      <c r="AA1080" s="68"/>
      <c r="AB1080" s="68"/>
      <c r="AC1080" s="68"/>
      <c r="AD1080" s="68"/>
      <c r="AE1080" s="69"/>
      <c r="AF1080" s="69"/>
      <c r="AG1080" s="69"/>
      <c r="AH1080" s="69"/>
      <c r="AI1080" s="69"/>
      <c r="AJ1080" s="70"/>
      <c r="AK1080" s="69"/>
      <c r="AL1080" s="69"/>
      <c r="AM1080" s="69"/>
      <c r="AN1080" s="70"/>
      <c r="AO1080" s="69"/>
      <c r="AP1080" s="69"/>
      <c r="AQ1080" s="69"/>
      <c r="AR1080" s="70"/>
    </row>
    <row r="1081" spans="1:44" s="71" customFormat="1" ht="6.75" customHeight="1">
      <c r="A1081" s="68"/>
      <c r="B1081" s="68"/>
      <c r="C1081" s="68"/>
      <c r="D1081" s="68"/>
      <c r="E1081" s="68"/>
      <c r="F1081" s="68"/>
      <c r="G1081" s="68"/>
      <c r="H1081" s="68"/>
      <c r="I1081" s="68"/>
      <c r="J1081" s="68"/>
      <c r="K1081" s="68"/>
      <c r="L1081" s="68"/>
      <c r="M1081" s="68"/>
      <c r="N1081" s="68"/>
      <c r="O1081" s="68"/>
      <c r="P1081" s="68"/>
      <c r="Q1081" s="68"/>
      <c r="R1081" s="68"/>
      <c r="S1081" s="68"/>
      <c r="T1081" s="68"/>
      <c r="U1081" s="68"/>
      <c r="V1081" s="68"/>
      <c r="W1081" s="68"/>
      <c r="X1081" s="68"/>
      <c r="Y1081" s="68"/>
      <c r="Z1081" s="68"/>
      <c r="AA1081" s="68"/>
      <c r="AB1081" s="68"/>
      <c r="AC1081" s="68"/>
      <c r="AD1081" s="68"/>
      <c r="AE1081" s="69"/>
      <c r="AF1081" s="69"/>
      <c r="AG1081" s="69"/>
      <c r="AH1081" s="69"/>
      <c r="AI1081" s="69"/>
      <c r="AJ1081" s="70"/>
      <c r="AK1081" s="69"/>
      <c r="AL1081" s="69"/>
      <c r="AM1081" s="69"/>
      <c r="AN1081" s="70"/>
      <c r="AO1081" s="69"/>
      <c r="AP1081" s="69"/>
      <c r="AQ1081" s="69"/>
      <c r="AR1081" s="70"/>
    </row>
    <row r="1082" spans="1:44" s="71" customFormat="1" ht="6.75" customHeight="1">
      <c r="A1082" s="68"/>
      <c r="B1082" s="68"/>
      <c r="C1082" s="68"/>
      <c r="D1082" s="68"/>
      <c r="E1082" s="68"/>
      <c r="F1082" s="68"/>
      <c r="G1082" s="68"/>
      <c r="H1082" s="68"/>
      <c r="I1082" s="68"/>
      <c r="J1082" s="68"/>
      <c r="K1082" s="68"/>
      <c r="L1082" s="68"/>
      <c r="M1082" s="68"/>
      <c r="N1082" s="68"/>
      <c r="O1082" s="68"/>
      <c r="P1082" s="68"/>
      <c r="Q1082" s="68"/>
      <c r="R1082" s="68"/>
      <c r="S1082" s="68"/>
      <c r="T1082" s="68"/>
      <c r="U1082" s="68"/>
      <c r="V1082" s="68"/>
      <c r="W1082" s="68"/>
      <c r="X1082" s="68"/>
      <c r="Y1082" s="68"/>
      <c r="Z1082" s="68"/>
      <c r="AA1082" s="68"/>
      <c r="AB1082" s="68"/>
      <c r="AC1082" s="68"/>
      <c r="AD1082" s="68"/>
      <c r="AE1082" s="69"/>
      <c r="AF1082" s="69"/>
      <c r="AG1082" s="69"/>
      <c r="AH1082" s="69"/>
      <c r="AI1082" s="69"/>
      <c r="AJ1082" s="70"/>
      <c r="AK1082" s="69"/>
      <c r="AL1082" s="69"/>
      <c r="AM1082" s="69"/>
      <c r="AN1082" s="70"/>
      <c r="AO1082" s="69"/>
      <c r="AP1082" s="69"/>
      <c r="AQ1082" s="69"/>
      <c r="AR1082" s="70"/>
    </row>
    <row r="1083" spans="1:44" s="71" customFormat="1" ht="6.75" customHeight="1">
      <c r="A1083" s="68"/>
      <c r="B1083" s="68"/>
      <c r="C1083" s="68"/>
      <c r="D1083" s="68"/>
      <c r="E1083" s="68"/>
      <c r="F1083" s="68"/>
      <c r="G1083" s="68"/>
      <c r="H1083" s="68"/>
      <c r="I1083" s="68"/>
      <c r="J1083" s="68"/>
      <c r="K1083" s="68"/>
      <c r="L1083" s="68"/>
      <c r="M1083" s="68"/>
      <c r="N1083" s="68"/>
      <c r="O1083" s="68"/>
      <c r="P1083" s="68"/>
      <c r="Q1083" s="68"/>
      <c r="R1083" s="68"/>
      <c r="S1083" s="68"/>
      <c r="T1083" s="68"/>
      <c r="U1083" s="68"/>
      <c r="V1083" s="68"/>
      <c r="W1083" s="68"/>
      <c r="X1083" s="68"/>
      <c r="Y1083" s="68"/>
      <c r="Z1083" s="68"/>
      <c r="AA1083" s="68"/>
      <c r="AB1083" s="68"/>
      <c r="AC1083" s="68"/>
      <c r="AD1083" s="68"/>
      <c r="AE1083" s="69"/>
      <c r="AF1083" s="69"/>
      <c r="AG1083" s="69"/>
      <c r="AH1083" s="69"/>
      <c r="AI1083" s="69"/>
      <c r="AJ1083" s="70"/>
      <c r="AK1083" s="69"/>
      <c r="AL1083" s="69"/>
      <c r="AM1083" s="69"/>
      <c r="AN1083" s="70"/>
      <c r="AO1083" s="69"/>
      <c r="AP1083" s="69"/>
      <c r="AQ1083" s="69"/>
      <c r="AR1083" s="70"/>
    </row>
    <row r="1084" spans="1:44" s="71" customFormat="1" ht="6.75" customHeight="1">
      <c r="A1084" s="68"/>
      <c r="B1084" s="68"/>
      <c r="C1084" s="68"/>
      <c r="D1084" s="68"/>
      <c r="E1084" s="68"/>
      <c r="F1084" s="68"/>
      <c r="G1084" s="68"/>
      <c r="H1084" s="68"/>
      <c r="I1084" s="68"/>
      <c r="J1084" s="68"/>
      <c r="K1084" s="68"/>
      <c r="L1084" s="68"/>
      <c r="M1084" s="68"/>
      <c r="N1084" s="68"/>
      <c r="O1084" s="68"/>
      <c r="P1084" s="68"/>
      <c r="Q1084" s="68"/>
      <c r="R1084" s="68"/>
      <c r="S1084" s="68"/>
      <c r="T1084" s="68"/>
      <c r="U1084" s="68"/>
      <c r="V1084" s="68"/>
      <c r="W1084" s="68"/>
      <c r="X1084" s="68"/>
      <c r="Y1084" s="68"/>
      <c r="Z1084" s="68"/>
      <c r="AA1084" s="68"/>
      <c r="AB1084" s="68"/>
      <c r="AC1084" s="68"/>
      <c r="AD1084" s="68"/>
      <c r="AE1084" s="69"/>
      <c r="AF1084" s="69"/>
      <c r="AG1084" s="69"/>
      <c r="AH1084" s="69"/>
      <c r="AI1084" s="69"/>
      <c r="AJ1084" s="70"/>
      <c r="AK1084" s="69"/>
      <c r="AL1084" s="69"/>
      <c r="AM1084" s="69"/>
      <c r="AN1084" s="70"/>
      <c r="AO1084" s="69"/>
      <c r="AP1084" s="69"/>
      <c r="AQ1084" s="69"/>
      <c r="AR1084" s="70"/>
    </row>
    <row r="1085" spans="1:44" s="71" customFormat="1" ht="6.75" customHeight="1">
      <c r="A1085" s="68"/>
      <c r="B1085" s="68"/>
      <c r="C1085" s="68"/>
      <c r="D1085" s="68"/>
      <c r="E1085" s="68"/>
      <c r="F1085" s="68"/>
      <c r="G1085" s="68"/>
      <c r="H1085" s="68"/>
      <c r="I1085" s="68"/>
      <c r="J1085" s="68"/>
      <c r="K1085" s="68"/>
      <c r="L1085" s="68"/>
      <c r="M1085" s="68"/>
      <c r="N1085" s="68"/>
      <c r="O1085" s="68"/>
      <c r="P1085" s="68"/>
      <c r="Q1085" s="68"/>
      <c r="R1085" s="68"/>
      <c r="S1085" s="68"/>
      <c r="T1085" s="68"/>
      <c r="U1085" s="68"/>
      <c r="V1085" s="68"/>
      <c r="W1085" s="68"/>
      <c r="X1085" s="68"/>
      <c r="Y1085" s="68"/>
      <c r="Z1085" s="68"/>
      <c r="AA1085" s="68"/>
      <c r="AB1085" s="68"/>
      <c r="AC1085" s="68"/>
      <c r="AD1085" s="68"/>
      <c r="AE1085" s="69"/>
      <c r="AF1085" s="69"/>
      <c r="AG1085" s="69"/>
      <c r="AH1085" s="69"/>
      <c r="AI1085" s="69"/>
      <c r="AJ1085" s="70"/>
      <c r="AK1085" s="69"/>
      <c r="AL1085" s="69"/>
      <c r="AM1085" s="69"/>
      <c r="AN1085" s="70"/>
      <c r="AO1085" s="69"/>
      <c r="AP1085" s="69"/>
      <c r="AQ1085" s="69"/>
      <c r="AR1085" s="70"/>
    </row>
    <row r="1086" spans="1:44" s="71" customFormat="1" ht="6.75" customHeight="1">
      <c r="A1086" s="68"/>
      <c r="B1086" s="68"/>
      <c r="C1086" s="68"/>
      <c r="D1086" s="68"/>
      <c r="E1086" s="68"/>
      <c r="F1086" s="68"/>
      <c r="G1086" s="68"/>
      <c r="H1086" s="68"/>
      <c r="I1086" s="68"/>
      <c r="J1086" s="68"/>
      <c r="K1086" s="68"/>
      <c r="L1086" s="68"/>
      <c r="M1086" s="68"/>
      <c r="N1086" s="68"/>
      <c r="O1086" s="68"/>
      <c r="P1086" s="68"/>
      <c r="Q1086" s="68"/>
      <c r="R1086" s="68"/>
      <c r="S1086" s="68"/>
      <c r="T1086" s="68"/>
      <c r="U1086" s="68"/>
      <c r="V1086" s="68"/>
      <c r="W1086" s="68"/>
      <c r="X1086" s="68"/>
      <c r="Y1086" s="68"/>
      <c r="Z1086" s="68"/>
      <c r="AA1086" s="68"/>
      <c r="AB1086" s="68"/>
      <c r="AC1086" s="68"/>
      <c r="AD1086" s="68"/>
      <c r="AE1086" s="69"/>
      <c r="AF1086" s="69"/>
      <c r="AG1086" s="69"/>
      <c r="AH1086" s="69"/>
      <c r="AI1086" s="69"/>
      <c r="AJ1086" s="70"/>
      <c r="AK1086" s="69"/>
      <c r="AL1086" s="69"/>
      <c r="AM1086" s="69"/>
      <c r="AN1086" s="70"/>
      <c r="AO1086" s="69"/>
      <c r="AP1086" s="69"/>
      <c r="AQ1086" s="69"/>
      <c r="AR1086" s="70"/>
    </row>
    <row r="1087" spans="1:44" s="71" customFormat="1" ht="6.75" customHeight="1">
      <c r="A1087" s="68"/>
      <c r="B1087" s="68"/>
      <c r="C1087" s="68"/>
      <c r="D1087" s="68"/>
      <c r="E1087" s="68"/>
      <c r="F1087" s="68"/>
      <c r="G1087" s="68"/>
      <c r="H1087" s="68"/>
      <c r="I1087" s="68"/>
      <c r="J1087" s="68"/>
      <c r="K1087" s="68"/>
      <c r="L1087" s="68"/>
      <c r="M1087" s="68"/>
      <c r="N1087" s="68"/>
      <c r="O1087" s="68"/>
      <c r="P1087" s="68"/>
      <c r="Q1087" s="68"/>
      <c r="R1087" s="68"/>
      <c r="S1087" s="68"/>
      <c r="T1087" s="68"/>
      <c r="U1087" s="68"/>
      <c r="V1087" s="68"/>
      <c r="W1087" s="68"/>
      <c r="X1087" s="68"/>
      <c r="Y1087" s="68"/>
      <c r="Z1087" s="68"/>
      <c r="AA1087" s="68"/>
      <c r="AB1087" s="68"/>
      <c r="AC1087" s="68"/>
      <c r="AD1087" s="68"/>
      <c r="AE1087" s="69"/>
      <c r="AF1087" s="69"/>
      <c r="AG1087" s="69"/>
      <c r="AH1087" s="69"/>
      <c r="AI1087" s="69"/>
      <c r="AJ1087" s="70"/>
      <c r="AK1087" s="69"/>
      <c r="AL1087" s="69"/>
      <c r="AM1087" s="69"/>
      <c r="AN1087" s="70"/>
      <c r="AO1087" s="69"/>
      <c r="AP1087" s="69"/>
      <c r="AQ1087" s="69"/>
      <c r="AR1087" s="70"/>
    </row>
    <row r="1088" spans="1:44" s="71" customFormat="1" ht="6.75" customHeight="1">
      <c r="A1088" s="68"/>
      <c r="B1088" s="68"/>
      <c r="C1088" s="68"/>
      <c r="D1088" s="68"/>
      <c r="E1088" s="68"/>
      <c r="F1088" s="68"/>
      <c r="G1088" s="68"/>
      <c r="H1088" s="68"/>
      <c r="I1088" s="68"/>
      <c r="J1088" s="68"/>
      <c r="K1088" s="68"/>
      <c r="L1088" s="68"/>
      <c r="M1088" s="68"/>
      <c r="N1088" s="68"/>
      <c r="O1088" s="68"/>
      <c r="P1088" s="68"/>
      <c r="Q1088" s="68"/>
      <c r="R1088" s="68"/>
      <c r="S1088" s="68"/>
      <c r="T1088" s="68"/>
      <c r="U1088" s="68"/>
      <c r="V1088" s="68"/>
      <c r="W1088" s="68"/>
      <c r="X1088" s="68"/>
      <c r="Y1088" s="68"/>
      <c r="Z1088" s="68"/>
      <c r="AA1088" s="68"/>
      <c r="AB1088" s="68"/>
      <c r="AC1088" s="68"/>
      <c r="AD1088" s="68"/>
      <c r="AE1088" s="69"/>
      <c r="AF1088" s="69"/>
      <c r="AG1088" s="69"/>
      <c r="AH1088" s="69"/>
      <c r="AI1088" s="69"/>
      <c r="AJ1088" s="70"/>
      <c r="AK1088" s="69"/>
      <c r="AL1088" s="69"/>
      <c r="AM1088" s="69"/>
      <c r="AN1088" s="70"/>
      <c r="AO1088" s="69"/>
      <c r="AP1088" s="69"/>
      <c r="AQ1088" s="69"/>
      <c r="AR1088" s="70"/>
    </row>
    <row r="1089" spans="1:44" s="71" customFormat="1" ht="6.75" customHeight="1">
      <c r="A1089" s="68"/>
      <c r="B1089" s="68"/>
      <c r="C1089" s="68"/>
      <c r="D1089" s="68"/>
      <c r="E1089" s="68"/>
      <c r="F1089" s="68"/>
      <c r="G1089" s="68"/>
      <c r="H1089" s="68"/>
      <c r="I1089" s="68"/>
      <c r="J1089" s="68"/>
      <c r="K1089" s="68"/>
      <c r="L1089" s="68"/>
      <c r="M1089" s="68"/>
      <c r="N1089" s="68"/>
      <c r="O1089" s="68"/>
      <c r="P1089" s="68"/>
      <c r="Q1089" s="68"/>
      <c r="R1089" s="68"/>
      <c r="S1089" s="68"/>
      <c r="T1089" s="68"/>
      <c r="U1089" s="68"/>
      <c r="V1089" s="68"/>
      <c r="W1089" s="68"/>
      <c r="X1089" s="68"/>
      <c r="Y1089" s="68"/>
      <c r="Z1089" s="68"/>
      <c r="AA1089" s="68"/>
      <c r="AB1089" s="68"/>
      <c r="AC1089" s="68"/>
      <c r="AD1089" s="68"/>
      <c r="AE1089" s="69"/>
      <c r="AF1089" s="69"/>
      <c r="AG1089" s="69"/>
      <c r="AH1089" s="69"/>
      <c r="AI1089" s="69"/>
      <c r="AJ1089" s="70"/>
      <c r="AK1089" s="69"/>
      <c r="AL1089" s="69"/>
      <c r="AM1089" s="69"/>
      <c r="AN1089" s="70"/>
      <c r="AO1089" s="69"/>
      <c r="AP1089" s="69"/>
      <c r="AQ1089" s="69"/>
      <c r="AR1089" s="70"/>
    </row>
    <row r="1090" spans="1:44" s="71" customFormat="1" ht="6.75" customHeight="1">
      <c r="A1090" s="68"/>
      <c r="B1090" s="68"/>
      <c r="C1090" s="68"/>
      <c r="D1090" s="68"/>
      <c r="E1090" s="68"/>
      <c r="F1090" s="68"/>
      <c r="G1090" s="68"/>
      <c r="H1090" s="68"/>
      <c r="I1090" s="68"/>
      <c r="J1090" s="68"/>
      <c r="K1090" s="68"/>
      <c r="L1090" s="68"/>
      <c r="M1090" s="68"/>
      <c r="N1090" s="68"/>
      <c r="O1090" s="68"/>
      <c r="P1090" s="68"/>
      <c r="Q1090" s="68"/>
      <c r="R1090" s="68"/>
      <c r="S1090" s="68"/>
      <c r="T1090" s="68"/>
      <c r="U1090" s="68"/>
      <c r="V1090" s="68"/>
      <c r="W1090" s="68"/>
      <c r="X1090" s="68"/>
      <c r="Y1090" s="68"/>
      <c r="Z1090" s="68"/>
      <c r="AA1090" s="68"/>
      <c r="AB1090" s="68"/>
      <c r="AC1090" s="68"/>
      <c r="AD1090" s="68"/>
      <c r="AE1090" s="69"/>
      <c r="AF1090" s="69"/>
      <c r="AG1090" s="69"/>
      <c r="AH1090" s="69"/>
      <c r="AI1090" s="69"/>
      <c r="AJ1090" s="70"/>
      <c r="AK1090" s="69"/>
      <c r="AL1090" s="69"/>
      <c r="AM1090" s="69"/>
      <c r="AN1090" s="70"/>
      <c r="AO1090" s="69"/>
      <c r="AP1090" s="69"/>
      <c r="AQ1090" s="69"/>
      <c r="AR1090" s="70"/>
    </row>
    <row r="1091" spans="1:44" s="71" customFormat="1" ht="6.75" customHeight="1">
      <c r="A1091" s="68"/>
      <c r="B1091" s="68"/>
      <c r="C1091" s="68"/>
      <c r="D1091" s="68"/>
      <c r="E1091" s="68"/>
      <c r="F1091" s="68"/>
      <c r="G1091" s="68"/>
      <c r="H1091" s="68"/>
      <c r="I1091" s="68"/>
      <c r="J1091" s="68"/>
      <c r="K1091" s="68"/>
      <c r="L1091" s="68"/>
      <c r="M1091" s="68"/>
      <c r="N1091" s="68"/>
      <c r="O1091" s="68"/>
      <c r="P1091" s="68"/>
      <c r="Q1091" s="68"/>
      <c r="R1091" s="68"/>
      <c r="S1091" s="68"/>
      <c r="T1091" s="68"/>
      <c r="U1091" s="68"/>
      <c r="V1091" s="68"/>
      <c r="W1091" s="68"/>
      <c r="X1091" s="68"/>
      <c r="Y1091" s="68"/>
      <c r="Z1091" s="68"/>
      <c r="AA1091" s="68"/>
      <c r="AB1091" s="68"/>
      <c r="AC1091" s="68"/>
      <c r="AD1091" s="68"/>
      <c r="AE1091" s="69"/>
      <c r="AF1091" s="69"/>
      <c r="AG1091" s="69"/>
      <c r="AH1091" s="69"/>
      <c r="AI1091" s="69"/>
      <c r="AJ1091" s="70"/>
      <c r="AK1091" s="69"/>
      <c r="AL1091" s="69"/>
      <c r="AM1091" s="69"/>
      <c r="AN1091" s="70"/>
      <c r="AO1091" s="69"/>
      <c r="AP1091" s="69"/>
      <c r="AQ1091" s="69"/>
      <c r="AR1091" s="70"/>
    </row>
    <row r="1092" spans="1:44" s="71" customFormat="1" ht="6.75" customHeight="1">
      <c r="A1092" s="68"/>
      <c r="B1092" s="68"/>
      <c r="C1092" s="68"/>
      <c r="D1092" s="68"/>
      <c r="E1092" s="68"/>
      <c r="F1092" s="68"/>
      <c r="G1092" s="68"/>
      <c r="H1092" s="68"/>
      <c r="I1092" s="68"/>
      <c r="J1092" s="68"/>
      <c r="K1092" s="68"/>
      <c r="L1092" s="68"/>
      <c r="M1092" s="68"/>
      <c r="N1092" s="68"/>
      <c r="O1092" s="68"/>
      <c r="P1092" s="68"/>
      <c r="Q1092" s="68"/>
      <c r="R1092" s="68"/>
      <c r="S1092" s="68"/>
      <c r="T1092" s="68"/>
      <c r="U1092" s="68"/>
      <c r="V1092" s="68"/>
      <c r="W1092" s="68"/>
      <c r="X1092" s="68"/>
      <c r="Y1092" s="68"/>
      <c r="Z1092" s="68"/>
      <c r="AA1092" s="68"/>
      <c r="AB1092" s="68"/>
      <c r="AC1092" s="68"/>
      <c r="AD1092" s="68"/>
      <c r="AE1092" s="69"/>
      <c r="AF1092" s="69"/>
      <c r="AG1092" s="69"/>
      <c r="AH1092" s="69"/>
      <c r="AI1092" s="69"/>
      <c r="AJ1092" s="70"/>
      <c r="AK1092" s="69"/>
      <c r="AL1092" s="69"/>
      <c r="AM1092" s="69"/>
      <c r="AN1092" s="70"/>
      <c r="AO1092" s="69"/>
      <c r="AP1092" s="69"/>
      <c r="AQ1092" s="69"/>
      <c r="AR1092" s="70"/>
    </row>
    <row r="1093" spans="1:44" s="71" customFormat="1" ht="6.75" customHeight="1">
      <c r="A1093" s="68"/>
      <c r="B1093" s="68"/>
      <c r="C1093" s="68"/>
      <c r="D1093" s="68"/>
      <c r="E1093" s="68"/>
      <c r="F1093" s="68"/>
      <c r="G1093" s="68"/>
      <c r="H1093" s="68"/>
      <c r="I1093" s="68"/>
      <c r="J1093" s="68"/>
      <c r="K1093" s="68"/>
      <c r="L1093" s="68"/>
      <c r="M1093" s="68"/>
      <c r="N1093" s="68"/>
      <c r="O1093" s="68"/>
      <c r="P1093" s="68"/>
      <c r="Q1093" s="68"/>
      <c r="R1093" s="68"/>
      <c r="S1093" s="68"/>
      <c r="T1093" s="68"/>
      <c r="U1093" s="68"/>
      <c r="V1093" s="68"/>
      <c r="W1093" s="68"/>
      <c r="X1093" s="68"/>
      <c r="Y1093" s="68"/>
      <c r="Z1093" s="68"/>
      <c r="AA1093" s="68"/>
      <c r="AB1093" s="68"/>
      <c r="AC1093" s="68"/>
      <c r="AD1093" s="68"/>
      <c r="AE1093" s="69"/>
      <c r="AF1093" s="69"/>
      <c r="AG1093" s="69"/>
      <c r="AH1093" s="69"/>
      <c r="AI1093" s="69"/>
      <c r="AJ1093" s="70"/>
      <c r="AK1093" s="69"/>
      <c r="AL1093" s="69"/>
      <c r="AM1093" s="69"/>
      <c r="AN1093" s="70"/>
      <c r="AO1093" s="69"/>
      <c r="AP1093" s="69"/>
      <c r="AQ1093" s="69"/>
      <c r="AR1093" s="70"/>
    </row>
    <row r="1094" spans="1:44" s="71" customFormat="1" ht="6.75" customHeight="1">
      <c r="A1094" s="68"/>
      <c r="B1094" s="68"/>
      <c r="C1094" s="68"/>
      <c r="D1094" s="68"/>
      <c r="E1094" s="68"/>
      <c r="F1094" s="68"/>
      <c r="G1094" s="68"/>
      <c r="H1094" s="68"/>
      <c r="I1094" s="68"/>
      <c r="J1094" s="68"/>
      <c r="K1094" s="68"/>
      <c r="L1094" s="68"/>
      <c r="M1094" s="68"/>
      <c r="N1094" s="68"/>
      <c r="O1094" s="68"/>
      <c r="P1094" s="68"/>
      <c r="Q1094" s="68"/>
      <c r="R1094" s="68"/>
      <c r="S1094" s="68"/>
      <c r="T1094" s="68"/>
      <c r="U1094" s="68"/>
      <c r="V1094" s="68"/>
      <c r="W1094" s="68"/>
      <c r="X1094" s="68"/>
      <c r="Y1094" s="68"/>
      <c r="Z1094" s="68"/>
      <c r="AA1094" s="68"/>
      <c r="AB1094" s="68"/>
      <c r="AC1094" s="68"/>
      <c r="AD1094" s="68"/>
      <c r="AE1094" s="69"/>
      <c r="AF1094" s="69"/>
      <c r="AG1094" s="69"/>
      <c r="AH1094" s="69"/>
      <c r="AI1094" s="69"/>
      <c r="AJ1094" s="70"/>
      <c r="AK1094" s="69"/>
      <c r="AL1094" s="69"/>
      <c r="AM1094" s="69"/>
      <c r="AN1094" s="70"/>
      <c r="AO1094" s="69"/>
      <c r="AP1094" s="69"/>
      <c r="AQ1094" s="69"/>
      <c r="AR1094" s="70"/>
    </row>
    <row r="1095" spans="1:44" s="71" customFormat="1" ht="6.75" customHeight="1">
      <c r="A1095" s="68"/>
      <c r="B1095" s="68"/>
      <c r="C1095" s="68"/>
      <c r="D1095" s="68"/>
      <c r="E1095" s="68"/>
      <c r="F1095" s="68"/>
      <c r="G1095" s="68"/>
      <c r="H1095" s="68"/>
      <c r="I1095" s="68"/>
      <c r="J1095" s="68"/>
      <c r="K1095" s="68"/>
      <c r="L1095" s="68"/>
      <c r="M1095" s="68"/>
      <c r="N1095" s="68"/>
      <c r="O1095" s="68"/>
      <c r="P1095" s="68"/>
      <c r="Q1095" s="68"/>
      <c r="R1095" s="68"/>
      <c r="S1095" s="68"/>
      <c r="T1095" s="68"/>
      <c r="U1095" s="68"/>
      <c r="V1095" s="68"/>
      <c r="W1095" s="68"/>
      <c r="X1095" s="68"/>
      <c r="Y1095" s="68"/>
      <c r="Z1095" s="68"/>
      <c r="AA1095" s="68"/>
      <c r="AB1095" s="68"/>
      <c r="AC1095" s="68"/>
      <c r="AD1095" s="68"/>
      <c r="AE1095" s="69"/>
      <c r="AF1095" s="69"/>
      <c r="AG1095" s="69"/>
      <c r="AH1095" s="69"/>
      <c r="AI1095" s="69"/>
      <c r="AJ1095" s="70"/>
      <c r="AK1095" s="69"/>
      <c r="AL1095" s="69"/>
      <c r="AM1095" s="69"/>
      <c r="AN1095" s="70"/>
      <c r="AO1095" s="69"/>
      <c r="AP1095" s="69"/>
      <c r="AQ1095" s="69"/>
      <c r="AR1095" s="70"/>
    </row>
    <row r="1096" spans="1:44" s="71" customFormat="1" ht="6.75" customHeight="1">
      <c r="A1096" s="68"/>
      <c r="B1096" s="68"/>
      <c r="C1096" s="68"/>
      <c r="D1096" s="68"/>
      <c r="E1096" s="68"/>
      <c r="F1096" s="68"/>
      <c r="G1096" s="68"/>
      <c r="H1096" s="68"/>
      <c r="I1096" s="68"/>
      <c r="J1096" s="68"/>
      <c r="K1096" s="68"/>
      <c r="L1096" s="68"/>
      <c r="M1096" s="68"/>
      <c r="N1096" s="68"/>
      <c r="O1096" s="68"/>
      <c r="P1096" s="68"/>
      <c r="Q1096" s="68"/>
      <c r="R1096" s="68"/>
      <c r="S1096" s="68"/>
      <c r="T1096" s="68"/>
      <c r="U1096" s="68"/>
      <c r="V1096" s="68"/>
      <c r="W1096" s="68"/>
      <c r="X1096" s="68"/>
      <c r="Y1096" s="68"/>
      <c r="Z1096" s="68"/>
      <c r="AA1096" s="68"/>
      <c r="AB1096" s="68"/>
      <c r="AC1096" s="68"/>
      <c r="AD1096" s="68"/>
      <c r="AE1096" s="69"/>
      <c r="AF1096" s="69"/>
      <c r="AG1096" s="69"/>
      <c r="AH1096" s="69"/>
      <c r="AI1096" s="69"/>
      <c r="AJ1096" s="70"/>
      <c r="AK1096" s="69"/>
      <c r="AL1096" s="69"/>
      <c r="AM1096" s="69"/>
      <c r="AN1096" s="70"/>
      <c r="AO1096" s="69"/>
      <c r="AP1096" s="69"/>
      <c r="AQ1096" s="69"/>
      <c r="AR1096" s="70"/>
    </row>
    <row r="1097" spans="1:44" s="71" customFormat="1" ht="6.75" customHeight="1">
      <c r="A1097" s="68"/>
      <c r="B1097" s="68"/>
      <c r="C1097" s="68"/>
      <c r="D1097" s="68"/>
      <c r="E1097" s="68"/>
      <c r="F1097" s="68"/>
      <c r="G1097" s="68"/>
      <c r="H1097" s="68"/>
      <c r="I1097" s="68"/>
      <c r="J1097" s="68"/>
      <c r="K1097" s="68"/>
      <c r="L1097" s="68"/>
      <c r="M1097" s="68"/>
      <c r="N1097" s="68"/>
      <c r="O1097" s="68"/>
      <c r="P1097" s="68"/>
      <c r="Q1097" s="68"/>
      <c r="R1097" s="68"/>
      <c r="S1097" s="68"/>
      <c r="T1097" s="68"/>
      <c r="U1097" s="68"/>
      <c r="V1097" s="68"/>
      <c r="W1097" s="68"/>
      <c r="X1097" s="68"/>
      <c r="Y1097" s="68"/>
      <c r="Z1097" s="68"/>
      <c r="AA1097" s="68"/>
      <c r="AB1097" s="68"/>
      <c r="AC1097" s="68"/>
      <c r="AD1097" s="68"/>
      <c r="AE1097" s="69"/>
      <c r="AF1097" s="69"/>
      <c r="AG1097" s="69"/>
      <c r="AH1097" s="69"/>
      <c r="AI1097" s="69"/>
      <c r="AJ1097" s="70"/>
      <c r="AK1097" s="69"/>
      <c r="AL1097" s="69"/>
      <c r="AM1097" s="69"/>
      <c r="AN1097" s="70"/>
      <c r="AO1097" s="69"/>
      <c r="AP1097" s="69"/>
      <c r="AQ1097" s="69"/>
      <c r="AR1097" s="70"/>
    </row>
    <row r="1098" spans="1:44" s="71" customFormat="1" ht="6.75" customHeight="1">
      <c r="A1098" s="68"/>
      <c r="B1098" s="68"/>
      <c r="C1098" s="68"/>
      <c r="D1098" s="68"/>
      <c r="E1098" s="68"/>
      <c r="F1098" s="68"/>
      <c r="G1098" s="68"/>
      <c r="H1098" s="68"/>
      <c r="I1098" s="68"/>
      <c r="J1098" s="68"/>
      <c r="K1098" s="68"/>
      <c r="L1098" s="68"/>
      <c r="M1098" s="68"/>
      <c r="N1098" s="68"/>
      <c r="O1098" s="68"/>
      <c r="P1098" s="68"/>
      <c r="Q1098" s="68"/>
      <c r="R1098" s="68"/>
      <c r="S1098" s="68"/>
      <c r="T1098" s="68"/>
      <c r="U1098" s="68"/>
      <c r="V1098" s="68"/>
      <c r="W1098" s="68"/>
      <c r="X1098" s="68"/>
      <c r="Y1098" s="68"/>
      <c r="Z1098" s="68"/>
      <c r="AA1098" s="68"/>
      <c r="AB1098" s="68"/>
      <c r="AC1098" s="68"/>
      <c r="AD1098" s="68"/>
      <c r="AE1098" s="69"/>
      <c r="AF1098" s="69"/>
      <c r="AG1098" s="69"/>
      <c r="AH1098" s="69"/>
      <c r="AI1098" s="69"/>
      <c r="AJ1098" s="70"/>
      <c r="AK1098" s="69"/>
      <c r="AL1098" s="69"/>
      <c r="AM1098" s="69"/>
      <c r="AN1098" s="70"/>
      <c r="AO1098" s="69"/>
      <c r="AP1098" s="69"/>
      <c r="AQ1098" s="69"/>
      <c r="AR1098" s="70"/>
    </row>
    <row r="1099" spans="1:44" s="71" customFormat="1" ht="6.75" customHeight="1">
      <c r="A1099" s="68"/>
      <c r="B1099" s="68"/>
      <c r="C1099" s="68"/>
      <c r="D1099" s="68"/>
      <c r="E1099" s="68"/>
      <c r="F1099" s="68"/>
      <c r="G1099" s="68"/>
      <c r="H1099" s="68"/>
      <c r="I1099" s="68"/>
      <c r="J1099" s="68"/>
      <c r="K1099" s="68"/>
      <c r="L1099" s="68"/>
      <c r="M1099" s="68"/>
      <c r="N1099" s="68"/>
      <c r="O1099" s="68"/>
      <c r="P1099" s="68"/>
      <c r="Q1099" s="68"/>
      <c r="R1099" s="68"/>
      <c r="S1099" s="68"/>
      <c r="T1099" s="68"/>
      <c r="U1099" s="68"/>
      <c r="V1099" s="68"/>
      <c r="W1099" s="68"/>
      <c r="X1099" s="68"/>
      <c r="Y1099" s="68"/>
      <c r="Z1099" s="68"/>
      <c r="AA1099" s="68"/>
      <c r="AB1099" s="68"/>
      <c r="AC1099" s="68"/>
      <c r="AD1099" s="68"/>
      <c r="AE1099" s="69"/>
      <c r="AF1099" s="69"/>
      <c r="AG1099" s="69"/>
      <c r="AH1099" s="69"/>
      <c r="AI1099" s="69"/>
      <c r="AJ1099" s="70"/>
      <c r="AK1099" s="69"/>
      <c r="AL1099" s="69"/>
      <c r="AM1099" s="69"/>
      <c r="AN1099" s="70"/>
      <c r="AO1099" s="69"/>
      <c r="AP1099" s="69"/>
      <c r="AQ1099" s="69"/>
      <c r="AR1099" s="70"/>
    </row>
    <row r="1100" spans="1:44" s="71" customFormat="1" ht="6.75" customHeight="1">
      <c r="A1100" s="68"/>
      <c r="B1100" s="68"/>
      <c r="C1100" s="68"/>
      <c r="D1100" s="68"/>
      <c r="E1100" s="68"/>
      <c r="F1100" s="68"/>
      <c r="G1100" s="68"/>
      <c r="H1100" s="68"/>
      <c r="I1100" s="68"/>
      <c r="J1100" s="68"/>
      <c r="K1100" s="68"/>
      <c r="L1100" s="68"/>
      <c r="M1100" s="68"/>
      <c r="N1100" s="68"/>
      <c r="O1100" s="68"/>
      <c r="P1100" s="68"/>
      <c r="Q1100" s="68"/>
      <c r="R1100" s="68"/>
      <c r="S1100" s="68"/>
      <c r="T1100" s="68"/>
      <c r="U1100" s="68"/>
      <c r="V1100" s="68"/>
      <c r="W1100" s="68"/>
      <c r="X1100" s="68"/>
      <c r="Y1100" s="68"/>
      <c r="Z1100" s="68"/>
      <c r="AA1100" s="68"/>
      <c r="AB1100" s="68"/>
      <c r="AC1100" s="68"/>
      <c r="AD1100" s="68"/>
      <c r="AE1100" s="69"/>
      <c r="AF1100" s="69"/>
      <c r="AG1100" s="69"/>
      <c r="AH1100" s="69"/>
      <c r="AI1100" s="69"/>
      <c r="AJ1100" s="70"/>
      <c r="AK1100" s="69"/>
      <c r="AL1100" s="69"/>
      <c r="AM1100" s="69"/>
      <c r="AN1100" s="70"/>
      <c r="AO1100" s="69"/>
      <c r="AP1100" s="69"/>
      <c r="AQ1100" s="69"/>
      <c r="AR1100" s="70"/>
    </row>
    <row r="1101" spans="1:44" s="71" customFormat="1" ht="6.75" customHeight="1">
      <c r="A1101" s="68"/>
      <c r="B1101" s="68"/>
      <c r="C1101" s="68"/>
      <c r="D1101" s="68"/>
      <c r="E1101" s="68"/>
      <c r="F1101" s="68"/>
      <c r="G1101" s="68"/>
      <c r="H1101" s="68"/>
      <c r="I1101" s="68"/>
      <c r="J1101" s="68"/>
      <c r="K1101" s="68"/>
      <c r="L1101" s="68"/>
      <c r="M1101" s="68"/>
      <c r="N1101" s="68"/>
      <c r="O1101" s="68"/>
      <c r="P1101" s="68"/>
      <c r="Q1101" s="68"/>
      <c r="R1101" s="68"/>
      <c r="S1101" s="68"/>
      <c r="T1101" s="68"/>
      <c r="U1101" s="68"/>
      <c r="V1101" s="68"/>
      <c r="W1101" s="68"/>
      <c r="X1101" s="68"/>
      <c r="Y1101" s="68"/>
      <c r="Z1101" s="68"/>
      <c r="AA1101" s="68"/>
      <c r="AB1101" s="68"/>
      <c r="AC1101" s="68"/>
      <c r="AD1101" s="68"/>
      <c r="AE1101" s="69"/>
      <c r="AF1101" s="69"/>
      <c r="AG1101" s="69"/>
      <c r="AH1101" s="69"/>
      <c r="AI1101" s="69"/>
      <c r="AJ1101" s="70"/>
      <c r="AK1101" s="69"/>
      <c r="AL1101" s="69"/>
      <c r="AM1101" s="69"/>
      <c r="AN1101" s="70"/>
      <c r="AO1101" s="69"/>
      <c r="AP1101" s="69"/>
      <c r="AQ1101" s="69"/>
      <c r="AR1101" s="70"/>
    </row>
    <row r="1102" spans="1:44" s="71" customFormat="1" ht="6.75" customHeight="1">
      <c r="A1102" s="68"/>
      <c r="B1102" s="68"/>
      <c r="C1102" s="68"/>
      <c r="D1102" s="68"/>
      <c r="E1102" s="68"/>
      <c r="F1102" s="68"/>
      <c r="G1102" s="68"/>
      <c r="H1102" s="68"/>
      <c r="I1102" s="68"/>
      <c r="J1102" s="68"/>
      <c r="K1102" s="68"/>
      <c r="L1102" s="68"/>
      <c r="M1102" s="68"/>
      <c r="N1102" s="68"/>
      <c r="O1102" s="68"/>
      <c r="P1102" s="68"/>
      <c r="Q1102" s="68"/>
      <c r="R1102" s="68"/>
      <c r="S1102" s="68"/>
      <c r="T1102" s="68"/>
      <c r="U1102" s="68"/>
      <c r="V1102" s="68"/>
      <c r="W1102" s="68"/>
      <c r="X1102" s="68"/>
      <c r="Y1102" s="68"/>
      <c r="Z1102" s="68"/>
      <c r="AA1102" s="68"/>
      <c r="AB1102" s="68"/>
      <c r="AC1102" s="68"/>
      <c r="AD1102" s="68"/>
      <c r="AE1102" s="69"/>
      <c r="AF1102" s="69"/>
      <c r="AG1102" s="69"/>
      <c r="AH1102" s="69"/>
      <c r="AI1102" s="69"/>
      <c r="AJ1102" s="70"/>
      <c r="AK1102" s="69"/>
      <c r="AL1102" s="69"/>
      <c r="AM1102" s="69"/>
      <c r="AN1102" s="70"/>
      <c r="AO1102" s="69"/>
      <c r="AP1102" s="69"/>
      <c r="AQ1102" s="69"/>
      <c r="AR1102" s="70"/>
    </row>
    <row r="1103" spans="1:44" s="71" customFormat="1" ht="6.75" customHeight="1">
      <c r="A1103" s="68"/>
      <c r="B1103" s="68"/>
      <c r="C1103" s="68"/>
      <c r="D1103" s="68"/>
      <c r="E1103" s="68"/>
      <c r="F1103" s="68"/>
      <c r="G1103" s="68"/>
      <c r="H1103" s="68"/>
      <c r="I1103" s="68"/>
      <c r="J1103" s="68"/>
      <c r="K1103" s="68"/>
      <c r="L1103" s="68"/>
      <c r="M1103" s="68"/>
      <c r="N1103" s="68"/>
      <c r="O1103" s="68"/>
      <c r="P1103" s="68"/>
      <c r="Q1103" s="68"/>
      <c r="R1103" s="68"/>
      <c r="S1103" s="68"/>
      <c r="T1103" s="68"/>
      <c r="U1103" s="68"/>
      <c r="V1103" s="68"/>
      <c r="W1103" s="68"/>
      <c r="X1103" s="68"/>
      <c r="Y1103" s="68"/>
      <c r="Z1103" s="68"/>
      <c r="AA1103" s="68"/>
      <c r="AB1103" s="68"/>
      <c r="AC1103" s="68"/>
      <c r="AD1103" s="68"/>
      <c r="AE1103" s="69"/>
      <c r="AF1103" s="69"/>
      <c r="AG1103" s="69"/>
      <c r="AH1103" s="69"/>
      <c r="AI1103" s="69"/>
      <c r="AJ1103" s="70"/>
      <c r="AK1103" s="69"/>
      <c r="AL1103" s="69"/>
      <c r="AM1103" s="69"/>
      <c r="AN1103" s="70"/>
      <c r="AO1103" s="69"/>
      <c r="AP1103" s="69"/>
      <c r="AQ1103" s="69"/>
      <c r="AR1103" s="70"/>
    </row>
    <row r="1104" spans="1:44" s="71" customFormat="1" ht="6.75" customHeight="1">
      <c r="A1104" s="68"/>
      <c r="B1104" s="68"/>
      <c r="C1104" s="68"/>
      <c r="D1104" s="68"/>
      <c r="E1104" s="68"/>
      <c r="F1104" s="68"/>
      <c r="G1104" s="68"/>
      <c r="H1104" s="68"/>
      <c r="I1104" s="68"/>
      <c r="J1104" s="68"/>
      <c r="K1104" s="68"/>
      <c r="L1104" s="68"/>
      <c r="M1104" s="68"/>
      <c r="N1104" s="68"/>
      <c r="O1104" s="68"/>
      <c r="P1104" s="68"/>
      <c r="Q1104" s="68"/>
      <c r="R1104" s="68"/>
      <c r="S1104" s="68"/>
      <c r="T1104" s="68"/>
      <c r="U1104" s="68"/>
      <c r="V1104" s="68"/>
      <c r="W1104" s="68"/>
      <c r="X1104" s="68"/>
      <c r="Y1104" s="68"/>
      <c r="Z1104" s="68"/>
      <c r="AA1104" s="68"/>
      <c r="AB1104" s="68"/>
      <c r="AC1104" s="68"/>
      <c r="AD1104" s="68"/>
      <c r="AE1104" s="69"/>
      <c r="AF1104" s="69"/>
      <c r="AG1104" s="69"/>
      <c r="AH1104" s="69"/>
      <c r="AI1104" s="69"/>
      <c r="AJ1104" s="70"/>
      <c r="AK1104" s="69"/>
      <c r="AL1104" s="69"/>
      <c r="AM1104" s="69"/>
      <c r="AN1104" s="70"/>
      <c r="AO1104" s="69"/>
      <c r="AP1104" s="69"/>
      <c r="AQ1104" s="69"/>
      <c r="AR1104" s="70"/>
    </row>
    <row r="1105" spans="1:44" s="71" customFormat="1" ht="6.75" customHeight="1">
      <c r="A1105" s="68"/>
      <c r="B1105" s="68"/>
      <c r="C1105" s="68"/>
      <c r="D1105" s="68"/>
      <c r="E1105" s="68"/>
      <c r="F1105" s="68"/>
      <c r="G1105" s="68"/>
      <c r="H1105" s="68"/>
      <c r="I1105" s="68"/>
      <c r="J1105" s="68"/>
      <c r="K1105" s="68"/>
      <c r="L1105" s="68"/>
      <c r="M1105" s="68"/>
      <c r="N1105" s="68"/>
      <c r="O1105" s="68"/>
      <c r="P1105" s="68"/>
      <c r="Q1105" s="68"/>
      <c r="R1105" s="68"/>
      <c r="S1105" s="68"/>
      <c r="T1105" s="68"/>
      <c r="U1105" s="68"/>
      <c r="V1105" s="68"/>
      <c r="W1105" s="68"/>
      <c r="X1105" s="68"/>
      <c r="Y1105" s="68"/>
      <c r="Z1105" s="68"/>
      <c r="AA1105" s="68"/>
      <c r="AB1105" s="68"/>
      <c r="AC1105" s="68"/>
      <c r="AD1105" s="68"/>
      <c r="AE1105" s="69"/>
      <c r="AF1105" s="69"/>
      <c r="AG1105" s="69"/>
      <c r="AH1105" s="69"/>
      <c r="AI1105" s="69"/>
      <c r="AJ1105" s="70"/>
      <c r="AK1105" s="69"/>
      <c r="AL1105" s="69"/>
      <c r="AM1105" s="69"/>
      <c r="AN1105" s="70"/>
      <c r="AO1105" s="69"/>
      <c r="AP1105" s="69"/>
      <c r="AQ1105" s="69"/>
      <c r="AR1105" s="70"/>
    </row>
    <row r="1106" spans="1:44" s="71" customFormat="1" ht="6.75" customHeight="1">
      <c r="A1106" s="68"/>
      <c r="B1106" s="68"/>
      <c r="C1106" s="68"/>
      <c r="D1106" s="68"/>
      <c r="E1106" s="68"/>
      <c r="F1106" s="68"/>
      <c r="G1106" s="68"/>
      <c r="H1106" s="68"/>
      <c r="I1106" s="68"/>
      <c r="J1106" s="68"/>
      <c r="K1106" s="68"/>
      <c r="L1106" s="68"/>
      <c r="M1106" s="68"/>
      <c r="N1106" s="68"/>
      <c r="O1106" s="68"/>
      <c r="P1106" s="68"/>
      <c r="Q1106" s="68"/>
      <c r="R1106" s="68"/>
      <c r="S1106" s="68"/>
      <c r="T1106" s="68"/>
      <c r="U1106" s="68"/>
      <c r="V1106" s="68"/>
      <c r="W1106" s="68"/>
      <c r="X1106" s="68"/>
      <c r="Y1106" s="68"/>
      <c r="Z1106" s="68"/>
      <c r="AA1106" s="68"/>
      <c r="AB1106" s="68"/>
      <c r="AC1106" s="68"/>
      <c r="AD1106" s="68"/>
      <c r="AE1106" s="69"/>
      <c r="AF1106" s="69"/>
      <c r="AG1106" s="69"/>
      <c r="AH1106" s="69"/>
      <c r="AI1106" s="69"/>
      <c r="AJ1106" s="70"/>
      <c r="AK1106" s="69"/>
      <c r="AL1106" s="69"/>
      <c r="AM1106" s="69"/>
      <c r="AN1106" s="70"/>
      <c r="AO1106" s="69"/>
      <c r="AP1106" s="69"/>
      <c r="AQ1106" s="69"/>
      <c r="AR1106" s="70"/>
    </row>
    <row r="1107" spans="1:44" s="71" customFormat="1" ht="6.75" customHeight="1">
      <c r="A1107" s="68"/>
      <c r="B1107" s="68"/>
      <c r="C1107" s="68"/>
      <c r="D1107" s="68"/>
      <c r="E1107" s="68"/>
      <c r="F1107" s="68"/>
      <c r="G1107" s="68"/>
      <c r="H1107" s="68"/>
      <c r="I1107" s="68"/>
      <c r="J1107" s="68"/>
      <c r="K1107" s="68"/>
      <c r="L1107" s="68"/>
      <c r="M1107" s="68"/>
      <c r="N1107" s="68"/>
      <c r="O1107" s="68"/>
      <c r="P1107" s="68"/>
      <c r="Q1107" s="68"/>
      <c r="R1107" s="68"/>
      <c r="S1107" s="68"/>
      <c r="T1107" s="68"/>
      <c r="U1107" s="68"/>
      <c r="V1107" s="68"/>
      <c r="W1107" s="68"/>
      <c r="X1107" s="68"/>
      <c r="Y1107" s="68"/>
      <c r="Z1107" s="68"/>
      <c r="AA1107" s="68"/>
      <c r="AB1107" s="68"/>
      <c r="AC1107" s="68"/>
      <c r="AD1107" s="68"/>
      <c r="AE1107" s="69"/>
      <c r="AF1107" s="69"/>
      <c r="AG1107" s="69"/>
      <c r="AH1107" s="69"/>
      <c r="AI1107" s="69"/>
      <c r="AJ1107" s="70"/>
      <c r="AK1107" s="69"/>
      <c r="AL1107" s="69"/>
      <c r="AM1107" s="69"/>
      <c r="AN1107" s="70"/>
      <c r="AO1107" s="69"/>
      <c r="AP1107" s="69"/>
      <c r="AQ1107" s="69"/>
      <c r="AR1107" s="70"/>
    </row>
    <row r="1108" spans="1:44" s="71" customFormat="1" ht="6.75" customHeight="1">
      <c r="A1108" s="68"/>
      <c r="B1108" s="68"/>
      <c r="C1108" s="68"/>
      <c r="D1108" s="68"/>
      <c r="E1108" s="68"/>
      <c r="F1108" s="68"/>
      <c r="G1108" s="68"/>
      <c r="H1108" s="68"/>
      <c r="I1108" s="68"/>
      <c r="J1108" s="68"/>
      <c r="K1108" s="68"/>
      <c r="L1108" s="68"/>
      <c r="M1108" s="68"/>
      <c r="N1108" s="68"/>
      <c r="O1108" s="68"/>
      <c r="P1108" s="68"/>
      <c r="Q1108" s="68"/>
      <c r="R1108" s="68"/>
      <c r="S1108" s="68"/>
      <c r="T1108" s="68"/>
      <c r="U1108" s="68"/>
      <c r="V1108" s="68"/>
      <c r="W1108" s="68"/>
      <c r="X1108" s="68"/>
      <c r="Y1108" s="68"/>
      <c r="Z1108" s="68"/>
      <c r="AA1108" s="68"/>
      <c r="AB1108" s="68"/>
      <c r="AC1108" s="68"/>
      <c r="AD1108" s="68"/>
      <c r="AE1108" s="69"/>
      <c r="AF1108" s="69"/>
      <c r="AG1108" s="69"/>
      <c r="AH1108" s="69"/>
      <c r="AI1108" s="69"/>
      <c r="AJ1108" s="70"/>
      <c r="AK1108" s="69"/>
      <c r="AL1108" s="69"/>
      <c r="AM1108" s="69"/>
      <c r="AN1108" s="70"/>
      <c r="AO1108" s="69"/>
      <c r="AP1108" s="69"/>
      <c r="AQ1108" s="69"/>
      <c r="AR1108" s="70"/>
    </row>
    <row r="1109" spans="1:44" s="71" customFormat="1" ht="6.75" customHeight="1">
      <c r="A1109" s="68"/>
      <c r="B1109" s="68"/>
      <c r="C1109" s="68"/>
      <c r="D1109" s="68"/>
      <c r="E1109" s="68"/>
      <c r="F1109" s="68"/>
      <c r="G1109" s="68"/>
      <c r="H1109" s="68"/>
      <c r="I1109" s="68"/>
      <c r="J1109" s="68"/>
      <c r="K1109" s="68"/>
      <c r="L1109" s="68"/>
      <c r="M1109" s="68"/>
      <c r="N1109" s="68"/>
      <c r="O1109" s="68"/>
      <c r="P1109" s="68"/>
      <c r="Q1109" s="68"/>
      <c r="R1109" s="68"/>
      <c r="S1109" s="68"/>
      <c r="T1109" s="68"/>
      <c r="U1109" s="68"/>
      <c r="V1109" s="68"/>
      <c r="W1109" s="68"/>
      <c r="X1109" s="68"/>
      <c r="Y1109" s="68"/>
      <c r="Z1109" s="68"/>
      <c r="AA1109" s="68"/>
      <c r="AB1109" s="68"/>
      <c r="AC1109" s="68"/>
      <c r="AD1109" s="68"/>
      <c r="AE1109" s="69"/>
      <c r="AF1109" s="69"/>
      <c r="AG1109" s="69"/>
      <c r="AH1109" s="69"/>
      <c r="AI1109" s="69"/>
      <c r="AJ1109" s="70"/>
      <c r="AK1109" s="69"/>
      <c r="AL1109" s="69"/>
      <c r="AM1109" s="69"/>
      <c r="AN1109" s="70"/>
      <c r="AO1109" s="69"/>
      <c r="AP1109" s="69"/>
      <c r="AQ1109" s="69"/>
      <c r="AR1109" s="70"/>
    </row>
    <row r="1110" spans="1:44" s="71" customFormat="1" ht="6.75" customHeight="1">
      <c r="A1110" s="68"/>
      <c r="B1110" s="68"/>
      <c r="C1110" s="68"/>
      <c r="D1110" s="68"/>
      <c r="E1110" s="68"/>
      <c r="F1110" s="68"/>
      <c r="G1110" s="68"/>
      <c r="H1110" s="68"/>
      <c r="I1110" s="68"/>
      <c r="J1110" s="68"/>
      <c r="K1110" s="68"/>
      <c r="L1110" s="68"/>
      <c r="M1110" s="68"/>
      <c r="N1110" s="68"/>
      <c r="O1110" s="68"/>
      <c r="P1110" s="68"/>
      <c r="Q1110" s="68"/>
      <c r="R1110" s="68"/>
      <c r="S1110" s="68"/>
      <c r="T1110" s="68"/>
      <c r="U1110" s="68"/>
      <c r="V1110" s="68"/>
      <c r="W1110" s="68"/>
      <c r="X1110" s="68"/>
      <c r="Y1110" s="68"/>
      <c r="Z1110" s="68"/>
      <c r="AA1110" s="68"/>
      <c r="AB1110" s="68"/>
      <c r="AC1110" s="68"/>
      <c r="AD1110" s="68"/>
      <c r="AE1110" s="69"/>
      <c r="AF1110" s="69"/>
      <c r="AG1110" s="69"/>
      <c r="AH1110" s="69"/>
      <c r="AI1110" s="69"/>
      <c r="AJ1110" s="70"/>
      <c r="AK1110" s="69"/>
      <c r="AL1110" s="69"/>
      <c r="AM1110" s="69"/>
      <c r="AN1110" s="70"/>
      <c r="AO1110" s="69"/>
      <c r="AP1110" s="69"/>
      <c r="AQ1110" s="69"/>
      <c r="AR1110" s="70"/>
    </row>
    <row r="1111" spans="1:44" s="71" customFormat="1" ht="6.75" customHeight="1">
      <c r="A1111" s="68"/>
      <c r="B1111" s="68"/>
      <c r="C1111" s="68"/>
      <c r="D1111" s="68"/>
      <c r="E1111" s="68"/>
      <c r="F1111" s="68"/>
      <c r="G1111" s="68"/>
      <c r="H1111" s="68"/>
      <c r="I1111" s="68"/>
      <c r="J1111" s="68"/>
      <c r="K1111" s="68"/>
      <c r="L1111" s="68"/>
      <c r="M1111" s="68"/>
      <c r="N1111" s="68"/>
      <c r="O1111" s="68"/>
      <c r="P1111" s="68"/>
      <c r="Q1111" s="68"/>
      <c r="R1111" s="68"/>
      <c r="S1111" s="68"/>
      <c r="T1111" s="68"/>
      <c r="U1111" s="68"/>
      <c r="V1111" s="68"/>
      <c r="W1111" s="68"/>
      <c r="X1111" s="68"/>
      <c r="Y1111" s="68"/>
      <c r="Z1111" s="68"/>
      <c r="AA1111" s="68"/>
      <c r="AB1111" s="68"/>
      <c r="AC1111" s="68"/>
      <c r="AD1111" s="68"/>
      <c r="AE1111" s="69"/>
      <c r="AF1111" s="69"/>
      <c r="AG1111" s="69"/>
      <c r="AH1111" s="69"/>
      <c r="AI1111" s="69"/>
      <c r="AJ1111" s="70"/>
      <c r="AK1111" s="69"/>
      <c r="AL1111" s="69"/>
      <c r="AM1111" s="69"/>
      <c r="AN1111" s="70"/>
      <c r="AO1111" s="69"/>
      <c r="AP1111" s="69"/>
      <c r="AQ1111" s="69"/>
      <c r="AR1111" s="70"/>
    </row>
    <row r="1112" spans="1:44" s="71" customFormat="1" ht="6.75" customHeight="1">
      <c r="A1112" s="68"/>
      <c r="B1112" s="68"/>
      <c r="C1112" s="68"/>
      <c r="D1112" s="68"/>
      <c r="E1112" s="68"/>
      <c r="F1112" s="68"/>
      <c r="G1112" s="68"/>
      <c r="H1112" s="68"/>
      <c r="I1112" s="68"/>
      <c r="J1112" s="68"/>
      <c r="K1112" s="68"/>
      <c r="L1112" s="68"/>
      <c r="M1112" s="68"/>
      <c r="N1112" s="68"/>
      <c r="O1112" s="68"/>
      <c r="P1112" s="68"/>
      <c r="Q1112" s="68"/>
      <c r="R1112" s="68"/>
      <c r="S1112" s="68"/>
      <c r="T1112" s="68"/>
      <c r="U1112" s="68"/>
      <c r="V1112" s="68"/>
      <c r="W1112" s="68"/>
      <c r="X1112" s="68"/>
      <c r="Y1112" s="68"/>
      <c r="Z1112" s="68"/>
      <c r="AA1112" s="68"/>
      <c r="AB1112" s="68"/>
      <c r="AC1112" s="68"/>
      <c r="AD1112" s="68"/>
      <c r="AE1112" s="69"/>
      <c r="AF1112" s="69"/>
      <c r="AG1112" s="69"/>
      <c r="AH1112" s="69"/>
      <c r="AI1112" s="69"/>
      <c r="AJ1112" s="70"/>
      <c r="AK1112" s="69"/>
      <c r="AL1112" s="69"/>
      <c r="AM1112" s="69"/>
      <c r="AN1112" s="70"/>
      <c r="AO1112" s="69"/>
      <c r="AP1112" s="69"/>
      <c r="AQ1112" s="69"/>
      <c r="AR1112" s="70"/>
    </row>
    <row r="1113" spans="1:44" s="71" customFormat="1" ht="6.75" customHeight="1">
      <c r="A1113" s="68"/>
      <c r="B1113" s="68"/>
      <c r="C1113" s="68"/>
      <c r="D1113" s="68"/>
      <c r="E1113" s="68"/>
      <c r="F1113" s="68"/>
      <c r="G1113" s="68"/>
      <c r="H1113" s="68"/>
      <c r="I1113" s="68"/>
      <c r="J1113" s="68"/>
      <c r="K1113" s="68"/>
      <c r="L1113" s="68"/>
      <c r="M1113" s="68"/>
      <c r="N1113" s="68"/>
      <c r="O1113" s="68"/>
      <c r="P1113" s="68"/>
      <c r="Q1113" s="68"/>
      <c r="R1113" s="68"/>
      <c r="S1113" s="68"/>
      <c r="T1113" s="68"/>
      <c r="U1113" s="68"/>
      <c r="V1113" s="68"/>
      <c r="W1113" s="68"/>
      <c r="X1113" s="68"/>
      <c r="Y1113" s="68"/>
      <c r="Z1113" s="68"/>
      <c r="AA1113" s="68"/>
      <c r="AB1113" s="68"/>
      <c r="AC1113" s="68"/>
      <c r="AD1113" s="68"/>
      <c r="AE1113" s="69"/>
      <c r="AF1113" s="69"/>
      <c r="AG1113" s="69"/>
      <c r="AH1113" s="69"/>
      <c r="AI1113" s="69"/>
      <c r="AJ1113" s="70"/>
      <c r="AK1113" s="69"/>
      <c r="AL1113" s="69"/>
      <c r="AM1113" s="69"/>
      <c r="AN1113" s="70"/>
      <c r="AO1113" s="69"/>
      <c r="AP1113" s="69"/>
      <c r="AQ1113" s="69"/>
      <c r="AR1113" s="70"/>
    </row>
    <row r="1114" spans="1:44" s="71" customFormat="1" ht="6.75" customHeight="1">
      <c r="A1114" s="68"/>
      <c r="B1114" s="68"/>
      <c r="C1114" s="68"/>
      <c r="D1114" s="68"/>
      <c r="E1114" s="68"/>
      <c r="F1114" s="68"/>
      <c r="G1114" s="68"/>
      <c r="H1114" s="68"/>
      <c r="I1114" s="68"/>
      <c r="J1114" s="68"/>
      <c r="K1114" s="68"/>
      <c r="L1114" s="68"/>
      <c r="M1114" s="68"/>
      <c r="N1114" s="68"/>
      <c r="O1114" s="68"/>
      <c r="P1114" s="68"/>
      <c r="Q1114" s="68"/>
      <c r="R1114" s="68"/>
      <c r="S1114" s="68"/>
      <c r="T1114" s="68"/>
      <c r="U1114" s="68"/>
      <c r="V1114" s="68"/>
      <c r="W1114" s="68"/>
      <c r="X1114" s="68"/>
      <c r="Y1114" s="68"/>
      <c r="Z1114" s="68"/>
      <c r="AA1114" s="68"/>
      <c r="AB1114" s="68"/>
      <c r="AC1114" s="68"/>
      <c r="AD1114" s="68"/>
      <c r="AE1114" s="69"/>
      <c r="AF1114" s="69"/>
      <c r="AG1114" s="69"/>
      <c r="AH1114" s="69"/>
      <c r="AI1114" s="69"/>
      <c r="AJ1114" s="70"/>
      <c r="AK1114" s="69"/>
      <c r="AL1114" s="69"/>
      <c r="AM1114" s="69"/>
      <c r="AN1114" s="70"/>
      <c r="AO1114" s="69"/>
      <c r="AP1114" s="69"/>
      <c r="AQ1114" s="69"/>
      <c r="AR1114" s="70"/>
    </row>
    <row r="1115" spans="1:44" s="71" customFormat="1" ht="6.75" customHeight="1">
      <c r="A1115" s="68"/>
      <c r="B1115" s="68"/>
      <c r="C1115" s="68"/>
      <c r="D1115" s="68"/>
      <c r="E1115" s="68"/>
      <c r="F1115" s="68"/>
      <c r="G1115" s="68"/>
      <c r="H1115" s="68"/>
      <c r="I1115" s="68"/>
      <c r="J1115" s="68"/>
      <c r="K1115" s="68"/>
      <c r="L1115" s="68"/>
      <c r="M1115" s="68"/>
      <c r="N1115" s="68"/>
      <c r="O1115" s="68"/>
      <c r="P1115" s="68"/>
      <c r="Q1115" s="68"/>
      <c r="R1115" s="68"/>
      <c r="S1115" s="68"/>
      <c r="T1115" s="68"/>
      <c r="U1115" s="68"/>
      <c r="V1115" s="68"/>
      <c r="W1115" s="68"/>
      <c r="X1115" s="68"/>
      <c r="Y1115" s="68"/>
      <c r="Z1115" s="68"/>
      <c r="AA1115" s="68"/>
      <c r="AB1115" s="68"/>
      <c r="AC1115" s="68"/>
      <c r="AD1115" s="68"/>
      <c r="AE1115" s="69"/>
      <c r="AF1115" s="69"/>
      <c r="AG1115" s="69"/>
      <c r="AH1115" s="69"/>
      <c r="AI1115" s="69"/>
      <c r="AJ1115" s="70"/>
      <c r="AK1115" s="69"/>
      <c r="AL1115" s="69"/>
      <c r="AM1115" s="69"/>
      <c r="AN1115" s="70"/>
      <c r="AO1115" s="69"/>
      <c r="AP1115" s="69"/>
      <c r="AQ1115" s="69"/>
      <c r="AR1115" s="70"/>
    </row>
    <row r="1116" spans="1:44" s="71" customFormat="1" ht="6.75" customHeight="1">
      <c r="A1116" s="68"/>
      <c r="B1116" s="68"/>
      <c r="C1116" s="68"/>
      <c r="D1116" s="68"/>
      <c r="E1116" s="68"/>
      <c r="F1116" s="68"/>
      <c r="G1116" s="68"/>
      <c r="H1116" s="68"/>
      <c r="I1116" s="68"/>
      <c r="J1116" s="68"/>
      <c r="K1116" s="68"/>
      <c r="L1116" s="68"/>
      <c r="M1116" s="68"/>
      <c r="N1116" s="68"/>
      <c r="O1116" s="68"/>
      <c r="P1116" s="68"/>
      <c r="Q1116" s="68"/>
      <c r="R1116" s="68"/>
      <c r="S1116" s="68"/>
      <c r="T1116" s="68"/>
      <c r="U1116" s="68"/>
      <c r="V1116" s="68"/>
      <c r="W1116" s="68"/>
      <c r="X1116" s="68"/>
      <c r="Y1116" s="68"/>
      <c r="Z1116" s="68"/>
      <c r="AA1116" s="68"/>
      <c r="AB1116" s="68"/>
      <c r="AC1116" s="68"/>
      <c r="AD1116" s="68"/>
      <c r="AE1116" s="69"/>
      <c r="AF1116" s="69"/>
      <c r="AG1116" s="69"/>
      <c r="AH1116" s="69"/>
      <c r="AI1116" s="69"/>
      <c r="AJ1116" s="70"/>
      <c r="AK1116" s="69"/>
      <c r="AL1116" s="69"/>
      <c r="AM1116" s="69"/>
      <c r="AN1116" s="70"/>
      <c r="AO1116" s="69"/>
      <c r="AP1116" s="69"/>
      <c r="AQ1116" s="69"/>
      <c r="AR1116" s="70"/>
    </row>
    <row r="1117" spans="1:44" s="71" customFormat="1" ht="6.75" customHeight="1">
      <c r="A1117" s="68"/>
      <c r="B1117" s="68"/>
      <c r="C1117" s="68"/>
      <c r="D1117" s="68"/>
      <c r="E1117" s="68"/>
      <c r="F1117" s="68"/>
      <c r="G1117" s="68"/>
      <c r="H1117" s="68"/>
      <c r="I1117" s="68"/>
      <c r="J1117" s="68"/>
      <c r="K1117" s="68"/>
      <c r="L1117" s="68"/>
      <c r="M1117" s="68"/>
      <c r="N1117" s="68"/>
      <c r="O1117" s="68"/>
      <c r="P1117" s="68"/>
      <c r="Q1117" s="68"/>
      <c r="R1117" s="68"/>
      <c r="S1117" s="68"/>
      <c r="T1117" s="68"/>
      <c r="U1117" s="68"/>
      <c r="V1117" s="68"/>
      <c r="W1117" s="68"/>
      <c r="X1117" s="68"/>
      <c r="Y1117" s="68"/>
      <c r="Z1117" s="68"/>
      <c r="AA1117" s="68"/>
      <c r="AB1117" s="68"/>
      <c r="AC1117" s="68"/>
      <c r="AD1117" s="68"/>
      <c r="AE1117" s="69"/>
      <c r="AF1117" s="69"/>
      <c r="AG1117" s="69"/>
      <c r="AH1117" s="69"/>
      <c r="AI1117" s="69"/>
      <c r="AJ1117" s="70"/>
      <c r="AK1117" s="69"/>
      <c r="AL1117" s="69"/>
      <c r="AM1117" s="69"/>
      <c r="AN1117" s="70"/>
      <c r="AO1117" s="69"/>
      <c r="AP1117" s="69"/>
      <c r="AQ1117" s="69"/>
      <c r="AR1117" s="70"/>
    </row>
    <row r="1118" spans="1:44" s="71" customFormat="1" ht="6.75" customHeight="1">
      <c r="A1118" s="68"/>
      <c r="B1118" s="68"/>
      <c r="C1118" s="68"/>
      <c r="D1118" s="68"/>
      <c r="E1118" s="68"/>
      <c r="F1118" s="68"/>
      <c r="G1118" s="68"/>
      <c r="H1118" s="68"/>
      <c r="I1118" s="68"/>
      <c r="J1118" s="68"/>
      <c r="K1118" s="68"/>
      <c r="L1118" s="68"/>
      <c r="M1118" s="68"/>
      <c r="N1118" s="68"/>
      <c r="O1118" s="68"/>
      <c r="P1118" s="68"/>
      <c r="Q1118" s="68"/>
      <c r="R1118" s="68"/>
      <c r="S1118" s="68"/>
      <c r="T1118" s="68"/>
      <c r="U1118" s="68"/>
      <c r="V1118" s="68"/>
      <c r="W1118" s="68"/>
      <c r="X1118" s="68"/>
      <c r="Y1118" s="68"/>
      <c r="Z1118" s="68"/>
      <c r="AA1118" s="68"/>
      <c r="AB1118" s="68"/>
      <c r="AC1118" s="68"/>
      <c r="AD1118" s="68"/>
      <c r="AE1118" s="69"/>
      <c r="AF1118" s="69"/>
      <c r="AG1118" s="69"/>
      <c r="AH1118" s="69"/>
      <c r="AI1118" s="69"/>
      <c r="AJ1118" s="70"/>
      <c r="AK1118" s="69"/>
      <c r="AL1118" s="69"/>
      <c r="AM1118" s="69"/>
      <c r="AN1118" s="70"/>
      <c r="AO1118" s="69"/>
      <c r="AP1118" s="69"/>
      <c r="AQ1118" s="69"/>
      <c r="AR1118" s="70"/>
    </row>
    <row r="1119" spans="1:44" s="71" customFormat="1" ht="6.75" customHeight="1">
      <c r="A1119" s="68"/>
      <c r="B1119" s="68"/>
      <c r="C1119" s="68"/>
      <c r="D1119" s="68"/>
      <c r="E1119" s="68"/>
      <c r="F1119" s="68"/>
      <c r="G1119" s="68"/>
      <c r="H1119" s="68"/>
      <c r="I1119" s="68"/>
      <c r="J1119" s="68"/>
      <c r="K1119" s="68"/>
      <c r="L1119" s="68"/>
      <c r="M1119" s="68"/>
      <c r="N1119" s="68"/>
      <c r="O1119" s="68"/>
      <c r="P1119" s="68"/>
      <c r="Q1119" s="68"/>
      <c r="R1119" s="68"/>
      <c r="S1119" s="68"/>
      <c r="T1119" s="68"/>
      <c r="U1119" s="68"/>
      <c r="V1119" s="68"/>
      <c r="W1119" s="68"/>
      <c r="X1119" s="68"/>
      <c r="Y1119" s="68"/>
      <c r="Z1119" s="68"/>
      <c r="AA1119" s="68"/>
      <c r="AB1119" s="68"/>
      <c r="AC1119" s="68"/>
      <c r="AD1119" s="68"/>
      <c r="AE1119" s="69"/>
      <c r="AF1119" s="69"/>
      <c r="AG1119" s="69"/>
      <c r="AH1119" s="69"/>
      <c r="AI1119" s="69"/>
      <c r="AJ1119" s="70"/>
      <c r="AK1119" s="69"/>
      <c r="AL1119" s="69"/>
      <c r="AM1119" s="69"/>
      <c r="AN1119" s="70"/>
      <c r="AO1119" s="69"/>
      <c r="AP1119" s="69"/>
      <c r="AQ1119" s="69"/>
      <c r="AR1119" s="70"/>
    </row>
    <row r="1120" spans="1:44" s="71" customFormat="1" ht="6.75" customHeight="1">
      <c r="A1120" s="68"/>
      <c r="B1120" s="68"/>
      <c r="C1120" s="68"/>
      <c r="D1120" s="68"/>
      <c r="E1120" s="68"/>
      <c r="F1120" s="68"/>
      <c r="G1120" s="68"/>
      <c r="H1120" s="68"/>
      <c r="I1120" s="68"/>
      <c r="J1120" s="68"/>
      <c r="K1120" s="68"/>
      <c r="L1120" s="68"/>
      <c r="M1120" s="68"/>
      <c r="N1120" s="68"/>
      <c r="O1120" s="68"/>
      <c r="P1120" s="68"/>
      <c r="Q1120" s="68"/>
      <c r="R1120" s="68"/>
      <c r="S1120" s="68"/>
      <c r="T1120" s="68"/>
      <c r="U1120" s="68"/>
      <c r="V1120" s="68"/>
      <c r="W1120" s="68"/>
      <c r="X1120" s="68"/>
      <c r="Y1120" s="68"/>
      <c r="Z1120" s="68"/>
      <c r="AA1120" s="68"/>
      <c r="AB1120" s="68"/>
      <c r="AC1120" s="68"/>
      <c r="AD1120" s="68"/>
      <c r="AE1120" s="69"/>
      <c r="AF1120" s="69"/>
      <c r="AG1120" s="69"/>
      <c r="AH1120" s="69"/>
      <c r="AI1120" s="69"/>
      <c r="AJ1120" s="70"/>
      <c r="AK1120" s="69"/>
      <c r="AL1120" s="69"/>
      <c r="AM1120" s="69"/>
      <c r="AN1120" s="70"/>
      <c r="AO1120" s="69"/>
      <c r="AP1120" s="69"/>
      <c r="AQ1120" s="69"/>
      <c r="AR1120" s="70"/>
    </row>
    <row r="1121" spans="1:44" s="71" customFormat="1" ht="6.75" customHeight="1">
      <c r="A1121" s="68"/>
      <c r="B1121" s="68"/>
      <c r="C1121" s="68"/>
      <c r="D1121" s="68"/>
      <c r="E1121" s="68"/>
      <c r="F1121" s="68"/>
      <c r="G1121" s="68"/>
      <c r="H1121" s="68"/>
      <c r="I1121" s="68"/>
      <c r="J1121" s="68"/>
      <c r="K1121" s="68"/>
      <c r="L1121" s="68"/>
      <c r="M1121" s="68"/>
      <c r="N1121" s="68"/>
      <c r="O1121" s="68"/>
      <c r="P1121" s="68"/>
      <c r="Q1121" s="68"/>
      <c r="R1121" s="68"/>
      <c r="S1121" s="68"/>
      <c r="T1121" s="68"/>
      <c r="U1121" s="68"/>
      <c r="V1121" s="68"/>
      <c r="W1121" s="68"/>
      <c r="X1121" s="68"/>
      <c r="Y1121" s="68"/>
      <c r="Z1121" s="68"/>
      <c r="AA1121" s="68"/>
      <c r="AB1121" s="68"/>
      <c r="AC1121" s="68"/>
      <c r="AD1121" s="68"/>
      <c r="AE1121" s="69"/>
      <c r="AF1121" s="69"/>
      <c r="AG1121" s="69"/>
      <c r="AH1121" s="69"/>
      <c r="AI1121" s="69"/>
      <c r="AJ1121" s="70"/>
      <c r="AK1121" s="69"/>
      <c r="AL1121" s="69"/>
      <c r="AM1121" s="69"/>
      <c r="AN1121" s="70"/>
      <c r="AO1121" s="69"/>
      <c r="AP1121" s="69"/>
      <c r="AQ1121" s="69"/>
      <c r="AR1121" s="70"/>
    </row>
    <row r="1122" spans="1:44" s="71" customFormat="1" ht="6.75" customHeight="1">
      <c r="A1122" s="68"/>
      <c r="B1122" s="68"/>
      <c r="C1122" s="68"/>
      <c r="D1122" s="68"/>
      <c r="E1122" s="68"/>
      <c r="F1122" s="68"/>
      <c r="G1122" s="68"/>
      <c r="H1122" s="68"/>
      <c r="I1122" s="68"/>
      <c r="J1122" s="68"/>
      <c r="K1122" s="68"/>
      <c r="L1122" s="68"/>
      <c r="M1122" s="68"/>
      <c r="N1122" s="68"/>
      <c r="O1122" s="68"/>
      <c r="P1122" s="68"/>
      <c r="Q1122" s="68"/>
      <c r="R1122" s="68"/>
      <c r="S1122" s="68"/>
      <c r="T1122" s="68"/>
      <c r="U1122" s="68"/>
      <c r="V1122" s="68"/>
      <c r="W1122" s="68"/>
      <c r="X1122" s="68"/>
      <c r="Y1122" s="68"/>
      <c r="Z1122" s="68"/>
      <c r="AA1122" s="68"/>
      <c r="AB1122" s="68"/>
      <c r="AC1122" s="68"/>
      <c r="AD1122" s="68"/>
      <c r="AE1122" s="69"/>
      <c r="AF1122" s="69"/>
      <c r="AG1122" s="69"/>
      <c r="AH1122" s="69"/>
      <c r="AI1122" s="69"/>
      <c r="AJ1122" s="70"/>
      <c r="AK1122" s="69"/>
      <c r="AL1122" s="69"/>
      <c r="AM1122" s="69"/>
      <c r="AN1122" s="70"/>
      <c r="AO1122" s="69"/>
      <c r="AP1122" s="69"/>
      <c r="AQ1122" s="69"/>
      <c r="AR1122" s="70"/>
    </row>
    <row r="1123" spans="1:44" s="71" customFormat="1" ht="6.75" customHeight="1">
      <c r="A1123" s="68"/>
      <c r="B1123" s="68"/>
      <c r="C1123" s="68"/>
      <c r="D1123" s="68"/>
      <c r="E1123" s="68"/>
      <c r="F1123" s="68"/>
      <c r="G1123" s="68"/>
      <c r="H1123" s="68"/>
      <c r="I1123" s="68"/>
      <c r="J1123" s="68"/>
      <c r="K1123" s="68"/>
      <c r="L1123" s="68"/>
      <c r="M1123" s="68"/>
      <c r="N1123" s="68"/>
      <c r="O1123" s="68"/>
      <c r="P1123" s="68"/>
      <c r="Q1123" s="68"/>
      <c r="R1123" s="68"/>
      <c r="S1123" s="68"/>
      <c r="T1123" s="68"/>
      <c r="U1123" s="68"/>
      <c r="V1123" s="68"/>
      <c r="W1123" s="68"/>
      <c r="X1123" s="68"/>
      <c r="Y1123" s="68"/>
      <c r="Z1123" s="68"/>
      <c r="AA1123" s="68"/>
      <c r="AB1123" s="68"/>
      <c r="AC1123" s="68"/>
      <c r="AD1123" s="68"/>
      <c r="AE1123" s="69"/>
      <c r="AF1123" s="69"/>
      <c r="AG1123" s="69"/>
      <c r="AH1123" s="69"/>
      <c r="AI1123" s="69"/>
      <c r="AJ1123" s="70"/>
      <c r="AK1123" s="69"/>
      <c r="AL1123" s="69"/>
      <c r="AM1123" s="69"/>
      <c r="AN1123" s="70"/>
      <c r="AO1123" s="69"/>
      <c r="AP1123" s="69"/>
      <c r="AQ1123" s="69"/>
      <c r="AR1123" s="70"/>
    </row>
    <row r="1124" spans="1:44" s="71" customFormat="1" ht="6.75" customHeight="1">
      <c r="A1124" s="68"/>
      <c r="B1124" s="68"/>
      <c r="C1124" s="68"/>
      <c r="D1124" s="68"/>
      <c r="E1124" s="68"/>
      <c r="F1124" s="68"/>
      <c r="G1124" s="68"/>
      <c r="H1124" s="68"/>
      <c r="I1124" s="68"/>
      <c r="J1124" s="68"/>
      <c r="K1124" s="68"/>
      <c r="L1124" s="68"/>
      <c r="M1124" s="68"/>
      <c r="N1124" s="68"/>
      <c r="O1124" s="68"/>
      <c r="P1124" s="68"/>
      <c r="Q1124" s="68"/>
      <c r="R1124" s="68"/>
      <c r="S1124" s="68"/>
      <c r="T1124" s="68"/>
      <c r="U1124" s="68"/>
      <c r="V1124" s="68"/>
      <c r="W1124" s="68"/>
      <c r="X1124" s="68"/>
      <c r="Y1124" s="68"/>
      <c r="Z1124" s="68"/>
      <c r="AA1124" s="68"/>
      <c r="AB1124" s="68"/>
      <c r="AC1124" s="68"/>
      <c r="AD1124" s="68"/>
      <c r="AE1124" s="69"/>
      <c r="AF1124" s="69"/>
      <c r="AG1124" s="69"/>
      <c r="AH1124" s="69"/>
      <c r="AI1124" s="69"/>
      <c r="AJ1124" s="70"/>
      <c r="AK1124" s="69"/>
      <c r="AL1124" s="69"/>
      <c r="AM1124" s="69"/>
      <c r="AN1124" s="70"/>
      <c r="AO1124" s="69"/>
      <c r="AP1124" s="69"/>
      <c r="AQ1124" s="69"/>
      <c r="AR1124" s="70"/>
    </row>
    <row r="1125" spans="1:44" s="71" customFormat="1" ht="6.75" customHeight="1">
      <c r="A1125" s="68"/>
      <c r="B1125" s="68"/>
      <c r="C1125" s="68"/>
      <c r="D1125" s="68"/>
      <c r="E1125" s="68"/>
      <c r="F1125" s="68"/>
      <c r="G1125" s="68"/>
      <c r="H1125" s="68"/>
      <c r="I1125" s="68"/>
      <c r="J1125" s="68"/>
      <c r="K1125" s="68"/>
      <c r="L1125" s="68"/>
      <c r="M1125" s="68"/>
      <c r="N1125" s="68"/>
      <c r="O1125" s="68"/>
      <c r="P1125" s="68"/>
      <c r="Q1125" s="68"/>
      <c r="R1125" s="68"/>
      <c r="S1125" s="68"/>
      <c r="T1125" s="68"/>
      <c r="U1125" s="68"/>
      <c r="V1125" s="68"/>
      <c r="W1125" s="68"/>
      <c r="X1125" s="68"/>
      <c r="Y1125" s="68"/>
      <c r="Z1125" s="68"/>
      <c r="AA1125" s="68"/>
      <c r="AB1125" s="68"/>
      <c r="AC1125" s="68"/>
      <c r="AD1125" s="68"/>
      <c r="AE1125" s="69"/>
      <c r="AF1125" s="69"/>
      <c r="AG1125" s="69"/>
      <c r="AH1125" s="69"/>
      <c r="AI1125" s="69"/>
      <c r="AJ1125" s="70"/>
      <c r="AK1125" s="69"/>
      <c r="AL1125" s="69"/>
      <c r="AM1125" s="69"/>
      <c r="AN1125" s="70"/>
      <c r="AO1125" s="69"/>
      <c r="AP1125" s="69"/>
      <c r="AQ1125" s="69"/>
      <c r="AR1125" s="70"/>
    </row>
  </sheetData>
  <conditionalFormatting sqref="AR83 AR19:AR79 AE84:AR86 AE18:AE26 AE28 AE30 AE32:AE36 AE38 AE54:AE55 AE57:AE58 AE60:AE66 AE68:AE71 AE73:AE76 AE78:AE79 AE40 AE42:AE52 AF18:AF79 AG78:AG79 AG18:AG26 AG28 AG30 AG32:AG36 AG38 AG40 AH18:AH79 AI78:AI79 AI18:AI26 AI28 AI30 AI32:AI36 AI38 AI40 AJ18:AJ79 AM78:AM79 AK18:AK26 AK28 AK30 AK32:AK36 AK38 AK40 AL18:AL79 AO78:AO79 AM18:AM26 AM28 AM30 AM32:AM36 AM38 AM40 AN18:AN79 AK78:AK79 AO18:AO26 AO28 AO30 AO32:AO36 AO38 AO40 AP18:AP79 AQ18:AQ26 AQ28 AQ30 AQ32:AQ36 AQ38 AQ40 AG42:AG43 AG45:AG46 AI42:AI43 AI45:AI46 AO42:AO43 AO45:AO46 AQ42:AQ43 AQ45:AQ46 AG48:AG52 AG54:AG55 AG57:AG58 AI48:AI52 AI54:AI55 AI57:AI58 AQ78:AQ79 AK54:AK55 AK57:AK58 AM54:AM55 AM57:AM58 AO48:AO52 AO54:AO55 AO57:AO58 AQ48:AQ52 AQ54:AQ55 AQ57:AQ58 AG60:AG66 AI60:AI66 AK60:AK66 AM60:AM66 AO60:AO66 AQ60:AQ66 AG68:AG71 AI68:AI71 AK68:AK71 AM68:AM71 AO68:AO71 AQ68:AQ71 AG73:AG76 AI73:AI76 AK73:AK76 AM73:AM76 AO73:AO76 AQ73:AQ76 AK42:AK43 AK45:AK46 AK48:AK52 AM42:AM52">
    <cfRule type="cellIs" dxfId="20" priority="4" operator="equal">
      <formula>0</formula>
    </cfRule>
  </conditionalFormatting>
  <conditionalFormatting sqref="AE25 AE75 AE68 AE32:AE33 AE35 AE30 AE51:AE52 AE54:AE55 AE57:AE58 AE60:AE63 AE65:AE66 AE70:AE71 AE73 AE40 AE42:AE49">
    <cfRule type="cellIs" dxfId="19" priority="3" operator="equal">
      <formula>0</formula>
    </cfRule>
  </conditionalFormatting>
  <conditionalFormatting sqref="AG32:AG33 AG35 AG30 AG40">
    <cfRule type="cellIs" dxfId="18" priority="2" operator="equal">
      <formula>0</formula>
    </cfRule>
  </conditionalFormatting>
  <conditionalFormatting sqref="AM47">
    <cfRule type="cellIs" dxfId="17" priority="1" operator="equal">
      <formula>0</formula>
    </cfRule>
  </conditionalFormatting>
  <pageMargins left="0.59055118110236227" right="0" top="0" bottom="0" header="0" footer="0"/>
  <pageSetup orientation="portrait" r:id="rId1"/>
  <rowBreaks count="1" manualBreakCount="1">
    <brk id="150" max="16383" man="1"/>
  </rowBreaks>
  <ignoredErrors>
    <ignoredError sqref="AE47 AM47" unlockedFormula="1"/>
  </ignoredErrors>
  <drawing r:id="rId2"/>
</worksheet>
</file>

<file path=xl/worksheets/sheet3.xml><?xml version="1.0" encoding="utf-8"?>
<worksheet xmlns="http://schemas.openxmlformats.org/spreadsheetml/2006/main" xmlns:r="http://schemas.openxmlformats.org/officeDocument/2006/relationships">
  <dimension ref="A1:BD423"/>
  <sheetViews>
    <sheetView showGridLines="0" zoomScaleNormal="100" zoomScaleSheetLayoutView="160" zoomScalePageLayoutView="115" workbookViewId="0">
      <selection activeCell="AN5" sqref="AN5"/>
    </sheetView>
  </sheetViews>
  <sheetFormatPr baseColWidth="10" defaultRowHeight="13.5"/>
  <cols>
    <col min="1" max="1" width="0.5703125" style="73" customWidth="1"/>
    <col min="2" max="34" width="0.85546875" style="73" customWidth="1"/>
    <col min="35" max="35" width="0.28515625" style="73" customWidth="1"/>
    <col min="36" max="36" width="8.28515625" style="73" customWidth="1"/>
    <col min="37" max="37" width="0.28515625" style="73" customWidth="1"/>
    <col min="38" max="38" width="10.28515625" style="73" customWidth="1"/>
    <col min="39" max="39" width="0.28515625" style="73" customWidth="1"/>
    <col min="40" max="40" width="8.28515625" style="73" customWidth="1"/>
    <col min="41" max="41" width="0.28515625" style="73" customWidth="1"/>
    <col min="42" max="42" width="8.28515625" style="73" customWidth="1"/>
    <col min="43" max="43" width="0.28515625" style="73" customWidth="1"/>
    <col min="44" max="44" width="10.28515625" style="73" customWidth="1"/>
    <col min="45" max="45" width="0.28515625" style="73" customWidth="1"/>
    <col min="46" max="46" width="10.28515625" style="73" customWidth="1"/>
    <col min="47" max="47" width="0.28515625" style="73" customWidth="1"/>
    <col min="48" max="48" width="13.28515625" style="73" customWidth="1"/>
    <col min="49" max="49" width="0.28515625" style="73" customWidth="1"/>
    <col min="50" max="50" width="10.28515625" style="73" customWidth="1"/>
    <col min="51" max="51" width="0.28515625" style="73" customWidth="1"/>
    <col min="52" max="52" width="10.28515625" style="73" customWidth="1"/>
    <col min="53" max="53" width="0.28515625" style="73" customWidth="1"/>
    <col min="54" max="54" width="13.28515625" style="73" customWidth="1"/>
    <col min="55" max="55" width="0.5703125" style="73" customWidth="1"/>
    <col min="56" max="16384" width="11.42578125" style="73"/>
  </cols>
  <sheetData>
    <row r="1" spans="1:56" s="72" customFormat="1" ht="11.1" customHeight="1"/>
    <row r="2" spans="1:56" s="72" customFormat="1" ht="11.1" customHeight="1"/>
    <row r="3" spans="1:56" s="72" customFormat="1" ht="11.1" customHeight="1"/>
    <row r="4" spans="1:56" s="72" customFormat="1" ht="11.1" customHeight="1"/>
    <row r="5" spans="1:56" s="72" customFormat="1" ht="11.1" customHeight="1"/>
    <row r="6" spans="1:56" s="72" customFormat="1" ht="11.1" customHeight="1"/>
    <row r="7" spans="1:56" s="72" customFormat="1" ht="11.1" customHeight="1"/>
    <row r="8" spans="1:56" s="72" customFormat="1" ht="11.1" customHeight="1"/>
    <row r="9" spans="1:56" s="72" customFormat="1" ht="11.1" customHeight="1"/>
    <row r="10" spans="1:56" s="74" customFormat="1" ht="3.95" customHeight="1">
      <c r="AL10" s="75"/>
      <c r="AR10" s="75"/>
      <c r="AZ10" s="75"/>
    </row>
    <row r="11" spans="1:56" s="78" customFormat="1" ht="11.1" customHeight="1">
      <c r="A11" s="82" t="s">
        <v>365</v>
      </c>
      <c r="B11" s="82"/>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row>
    <row r="12" spans="1:56" s="78" customFormat="1" ht="11.1" customHeight="1">
      <c r="A12" s="82" t="s">
        <v>356</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6"/>
      <c r="AJ12" s="86"/>
      <c r="AK12" s="86"/>
      <c r="AL12" s="86"/>
      <c r="AM12" s="86"/>
      <c r="AN12" s="86"/>
      <c r="AO12" s="86"/>
      <c r="AP12" s="86"/>
      <c r="AQ12" s="86"/>
      <c r="AR12" s="86"/>
      <c r="AS12" s="86"/>
      <c r="AT12" s="86"/>
      <c r="AU12" s="86"/>
      <c r="AV12" s="86"/>
      <c r="AW12" s="86"/>
      <c r="AX12" s="86"/>
      <c r="AY12" s="86"/>
      <c r="AZ12" s="86"/>
      <c r="BA12" s="86"/>
      <c r="BB12" s="86"/>
      <c r="BC12" s="86"/>
    </row>
    <row r="13" spans="1:56" s="78" customFormat="1" ht="11.1" customHeight="1">
      <c r="A13" s="100" t="s">
        <v>368</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1:56" s="78" customFormat="1" ht="11.1" customHeight="1">
      <c r="A14" s="83" t="s">
        <v>366</v>
      </c>
      <c r="B14" s="83"/>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1:56" s="79" customFormat="1" ht="3.75" customHeight="1"/>
    <row r="16" spans="1:56" s="80" customFormat="1" ht="11.1" customHeight="1">
      <c r="A16" s="120"/>
      <c r="B16" s="109" t="s">
        <v>245</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20"/>
      <c r="AJ16" s="120"/>
      <c r="AK16" s="120"/>
      <c r="AL16" s="120" t="s">
        <v>246</v>
      </c>
      <c r="AM16" s="120"/>
      <c r="AN16" s="120"/>
      <c r="AO16" s="120"/>
      <c r="AP16" s="120"/>
      <c r="AQ16" s="120"/>
      <c r="AR16" s="120"/>
      <c r="AS16" s="120"/>
      <c r="AT16" s="120" t="s">
        <v>247</v>
      </c>
      <c r="AU16" s="120"/>
      <c r="AV16" s="120" t="s">
        <v>247</v>
      </c>
      <c r="AW16" s="120"/>
      <c r="AX16" s="120" t="s">
        <v>248</v>
      </c>
      <c r="AY16" s="120"/>
      <c r="AZ16" s="120" t="s">
        <v>248</v>
      </c>
      <c r="BA16" s="120"/>
      <c r="BB16" s="120" t="s">
        <v>249</v>
      </c>
      <c r="BC16" s="121"/>
      <c r="BD16" s="51"/>
    </row>
    <row r="17" spans="1:56" s="80" customFormat="1" ht="11.1" customHeight="1">
      <c r="A17" s="120"/>
      <c r="B17" s="109" t="s">
        <v>250</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20"/>
      <c r="AJ17" s="120" t="s">
        <v>251</v>
      </c>
      <c r="AK17" s="120"/>
      <c r="AL17" s="120" t="s">
        <v>45</v>
      </c>
      <c r="AM17" s="120"/>
      <c r="AN17" s="120" t="s">
        <v>251</v>
      </c>
      <c r="AO17" s="120"/>
      <c r="AP17" s="120" t="s">
        <v>252</v>
      </c>
      <c r="AQ17" s="120"/>
      <c r="AR17" s="120"/>
      <c r="AS17" s="120"/>
      <c r="AT17" s="120" t="s">
        <v>253</v>
      </c>
      <c r="AU17" s="120"/>
      <c r="AV17" s="120" t="s">
        <v>254</v>
      </c>
      <c r="AW17" s="120"/>
      <c r="AX17" s="120" t="s">
        <v>255</v>
      </c>
      <c r="AY17" s="120"/>
      <c r="AZ17" s="120" t="s">
        <v>255</v>
      </c>
      <c r="BA17" s="120"/>
      <c r="BB17" s="120" t="s">
        <v>256</v>
      </c>
      <c r="BC17" s="121"/>
      <c r="BD17" s="51"/>
    </row>
    <row r="18" spans="1:56" s="80" customFormat="1" ht="11.1" customHeight="1">
      <c r="A18" s="120"/>
      <c r="B18" s="109" t="s">
        <v>257</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20"/>
      <c r="AJ18" s="120" t="s">
        <v>48</v>
      </c>
      <c r="AK18" s="120"/>
      <c r="AL18" s="120" t="s">
        <v>258</v>
      </c>
      <c r="AM18" s="120"/>
      <c r="AN18" s="120" t="s">
        <v>45</v>
      </c>
      <c r="AO18" s="120"/>
      <c r="AP18" s="120" t="s">
        <v>259</v>
      </c>
      <c r="AQ18" s="120"/>
      <c r="AR18" s="120" t="s">
        <v>260</v>
      </c>
      <c r="AS18" s="120"/>
      <c r="AT18" s="120" t="s">
        <v>261</v>
      </c>
      <c r="AU18" s="120"/>
      <c r="AV18" s="120" t="s">
        <v>262</v>
      </c>
      <c r="AW18" s="120"/>
      <c r="AX18" s="120" t="s">
        <v>369</v>
      </c>
      <c r="AY18" s="120"/>
      <c r="AZ18" s="120" t="s">
        <v>369</v>
      </c>
      <c r="BA18" s="120"/>
      <c r="BB18" s="120" t="s">
        <v>369</v>
      </c>
      <c r="BC18" s="121"/>
      <c r="BD18" s="51"/>
    </row>
    <row r="19" spans="1:56" s="80" customFormat="1" ht="11.1" customHeight="1">
      <c r="A19" s="120"/>
      <c r="B19" s="109" t="s">
        <v>45</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20"/>
      <c r="AJ19" s="120" t="s">
        <v>263</v>
      </c>
      <c r="AK19" s="120"/>
      <c r="AL19" s="120" t="s">
        <v>48</v>
      </c>
      <c r="AM19" s="120"/>
      <c r="AN19" s="120" t="s">
        <v>264</v>
      </c>
      <c r="AO19" s="120"/>
      <c r="AP19" s="120" t="s">
        <v>265</v>
      </c>
      <c r="AQ19" s="120"/>
      <c r="AR19" s="120"/>
      <c r="AS19" s="120"/>
      <c r="AT19" s="120" t="s">
        <v>266</v>
      </c>
      <c r="AU19" s="120"/>
      <c r="AV19" s="120" t="s">
        <v>267</v>
      </c>
      <c r="AW19" s="120"/>
      <c r="AX19" s="120" t="s">
        <v>370</v>
      </c>
      <c r="AY19" s="120"/>
      <c r="AZ19" s="120" t="s">
        <v>370</v>
      </c>
      <c r="BA19" s="120"/>
      <c r="BB19" s="120" t="s">
        <v>370</v>
      </c>
      <c r="BC19" s="121"/>
      <c r="BD19" s="51"/>
    </row>
    <row r="20" spans="1:56" s="80" customFormat="1" ht="11.1" customHeight="1">
      <c r="A20" s="120"/>
      <c r="B20" s="109" t="s">
        <v>268</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20"/>
      <c r="AJ20" s="120"/>
      <c r="AK20" s="120"/>
      <c r="AL20" s="120" t="s">
        <v>269</v>
      </c>
      <c r="AM20" s="120"/>
      <c r="AN20" s="120"/>
      <c r="AO20" s="120"/>
      <c r="AP20" s="120"/>
      <c r="AQ20" s="120"/>
      <c r="AR20" s="120"/>
      <c r="AS20" s="120"/>
      <c r="AT20" s="120" t="s">
        <v>270</v>
      </c>
      <c r="AU20" s="120"/>
      <c r="AV20" s="120" t="s">
        <v>271</v>
      </c>
      <c r="AW20" s="120"/>
      <c r="AX20" s="120" t="s">
        <v>367</v>
      </c>
      <c r="AY20" s="120"/>
      <c r="AZ20" s="120" t="s">
        <v>367</v>
      </c>
      <c r="BA20" s="120"/>
      <c r="BB20" s="120" t="s">
        <v>367</v>
      </c>
      <c r="BC20" s="121"/>
      <c r="BD20" s="51"/>
    </row>
    <row r="21" spans="1:56" s="80" customFormat="1" ht="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6"/>
      <c r="AJ21" s="131"/>
      <c r="AK21" s="36"/>
      <c r="AL21" s="36"/>
      <c r="AM21" s="36"/>
      <c r="AN21" s="36"/>
      <c r="AO21" s="36"/>
      <c r="AP21" s="131"/>
      <c r="AQ21" s="36"/>
      <c r="AR21" s="36"/>
      <c r="AS21" s="36"/>
      <c r="AT21" s="36"/>
      <c r="AU21" s="36"/>
      <c r="AV21" s="131"/>
      <c r="AW21" s="36"/>
      <c r="AX21" s="131"/>
      <c r="AY21" s="36"/>
      <c r="AZ21" s="36"/>
      <c r="BA21" s="36"/>
      <c r="BB21" s="36"/>
      <c r="BC21" s="36"/>
      <c r="BD21" s="51"/>
    </row>
    <row r="22" spans="1:56" s="79" customFormat="1" ht="7.5" customHeight="1">
      <c r="A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6"/>
      <c r="AJ22" s="131"/>
      <c r="AK22" s="36"/>
      <c r="AL22" s="36"/>
      <c r="AM22" s="36"/>
      <c r="AN22" s="36"/>
      <c r="AO22" s="36"/>
      <c r="AP22" s="131"/>
      <c r="AQ22" s="36"/>
      <c r="AR22" s="36"/>
      <c r="AS22" s="36"/>
      <c r="AT22" s="36"/>
      <c r="AU22" s="36"/>
      <c r="AV22" s="131"/>
      <c r="AW22" s="36"/>
      <c r="AX22" s="131"/>
      <c r="AY22" s="36"/>
      <c r="AZ22" s="36"/>
      <c r="BA22" s="36"/>
      <c r="BB22" s="36"/>
      <c r="BC22" s="36"/>
    </row>
    <row r="23" spans="1:56" s="79" customFormat="1" ht="7.5" customHeight="1">
      <c r="A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6"/>
      <c r="AJ23" s="131"/>
      <c r="AK23" s="36"/>
      <c r="AL23" s="36"/>
      <c r="AM23" s="36"/>
      <c r="AN23" s="36"/>
      <c r="AO23" s="36"/>
      <c r="AP23" s="131"/>
      <c r="AQ23" s="36"/>
      <c r="AR23" s="36"/>
      <c r="AS23" s="36"/>
      <c r="AT23" s="36"/>
      <c r="AU23" s="36"/>
      <c r="AV23" s="131"/>
      <c r="AW23" s="36"/>
      <c r="AX23" s="131"/>
      <c r="AY23" s="36"/>
      <c r="AZ23" s="36"/>
      <c r="BA23" s="36"/>
      <c r="BB23" s="36"/>
      <c r="BC23" s="36"/>
    </row>
    <row r="24" spans="1:56" s="79" customFormat="1" ht="7.5" customHeight="1">
      <c r="A24" s="30"/>
      <c r="B24" s="30" t="s">
        <v>272</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6"/>
      <c r="AJ24" s="142"/>
      <c r="AK24" s="36"/>
      <c r="AL24" s="142"/>
      <c r="AM24" s="36"/>
      <c r="AN24" s="142"/>
      <c r="AO24" s="36"/>
      <c r="AP24" s="37">
        <v>0</v>
      </c>
      <c r="AQ24" s="36"/>
      <c r="AR24" s="142"/>
      <c r="AS24" s="36"/>
      <c r="AT24" s="37">
        <v>0</v>
      </c>
      <c r="AU24" s="36"/>
      <c r="AV24" s="37">
        <v>0</v>
      </c>
      <c r="AW24" s="36"/>
      <c r="AX24" s="37">
        <v>0</v>
      </c>
      <c r="AY24" s="36"/>
      <c r="AZ24" s="37">
        <v>0</v>
      </c>
      <c r="BA24" s="36"/>
      <c r="BB24" s="37">
        <v>0</v>
      </c>
      <c r="BC24" s="36"/>
    </row>
    <row r="25" spans="1:56" s="79" customFormat="1" ht="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6"/>
      <c r="AJ25" s="131"/>
      <c r="AK25" s="36"/>
      <c r="AL25" s="36"/>
      <c r="AM25" s="36"/>
      <c r="AN25" s="36"/>
      <c r="AO25" s="36"/>
      <c r="AP25" s="131"/>
      <c r="AQ25" s="36"/>
      <c r="AR25" s="36"/>
      <c r="AS25" s="36"/>
      <c r="AT25" s="36"/>
      <c r="AU25" s="36"/>
      <c r="AV25" s="131"/>
      <c r="AW25" s="36"/>
      <c r="AX25" s="131"/>
      <c r="AY25" s="36"/>
      <c r="AZ25" s="36"/>
      <c r="BA25" s="36"/>
      <c r="BB25" s="36"/>
      <c r="BC25" s="36"/>
    </row>
    <row r="26" spans="1:56" s="79" customFormat="1" ht="7.5" customHeight="1">
      <c r="A26" s="30"/>
      <c r="B26" s="30"/>
      <c r="C26" s="20" t="s">
        <v>273</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6"/>
      <c r="AJ26" s="132"/>
      <c r="AK26" s="36"/>
      <c r="AL26" s="132"/>
      <c r="AM26" s="36"/>
      <c r="AN26" s="132"/>
      <c r="AO26" s="36"/>
      <c r="AP26" s="37">
        <v>0</v>
      </c>
      <c r="AQ26" s="36"/>
      <c r="AR26" s="36"/>
      <c r="AS26" s="36"/>
      <c r="AT26" s="37">
        <v>0</v>
      </c>
      <c r="AU26" s="36"/>
      <c r="AV26" s="37">
        <v>0</v>
      </c>
      <c r="AW26" s="36"/>
      <c r="AX26" s="37">
        <v>0</v>
      </c>
      <c r="AY26" s="36"/>
      <c r="AZ26" s="37">
        <v>0</v>
      </c>
      <c r="BA26" s="36"/>
      <c r="BB26" s="37">
        <v>0</v>
      </c>
      <c r="BC26" s="36"/>
    </row>
    <row r="27" spans="1:56" s="79" customFormat="1" ht="7.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6"/>
      <c r="AJ27" s="131"/>
      <c r="AK27" s="36"/>
      <c r="AL27" s="36"/>
      <c r="AM27" s="36"/>
      <c r="AN27" s="36"/>
      <c r="AO27" s="36"/>
      <c r="AP27" s="131"/>
      <c r="AQ27" s="36"/>
      <c r="AR27" s="36"/>
      <c r="AS27" s="36"/>
      <c r="AT27" s="36"/>
      <c r="AU27" s="36"/>
      <c r="AV27" s="131"/>
      <c r="AW27" s="36"/>
      <c r="AX27" s="131"/>
      <c r="AY27" s="36"/>
      <c r="AZ27" s="36"/>
      <c r="BA27" s="36"/>
      <c r="BB27" s="36"/>
      <c r="BC27" s="36"/>
    </row>
    <row r="28" spans="1:56" s="79" customFormat="1" ht="7.5" customHeight="1">
      <c r="A28" s="30"/>
      <c r="B28" s="30"/>
      <c r="C28" s="20" t="s">
        <v>274</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6"/>
      <c r="AJ28" s="132"/>
      <c r="AK28" s="36"/>
      <c r="AL28" s="132"/>
      <c r="AM28" s="36"/>
      <c r="AN28" s="132"/>
      <c r="AO28" s="36"/>
      <c r="AP28" s="37">
        <v>0</v>
      </c>
      <c r="AQ28" s="36"/>
      <c r="AR28" s="36"/>
      <c r="AS28" s="36"/>
      <c r="AT28" s="37">
        <v>0</v>
      </c>
      <c r="AU28" s="36"/>
      <c r="AV28" s="37">
        <v>0</v>
      </c>
      <c r="AW28" s="36"/>
      <c r="AX28" s="37">
        <v>0</v>
      </c>
      <c r="AY28" s="36"/>
      <c r="AZ28" s="37">
        <v>0</v>
      </c>
      <c r="BA28" s="36"/>
      <c r="BB28" s="37">
        <v>0</v>
      </c>
      <c r="BC28" s="36"/>
    </row>
    <row r="29" spans="1:56" s="79" customFormat="1" ht="7.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6"/>
      <c r="AJ29" s="131"/>
      <c r="AK29" s="36"/>
      <c r="AL29" s="36"/>
      <c r="AM29" s="36"/>
      <c r="AN29" s="36"/>
      <c r="AO29" s="36"/>
      <c r="AP29" s="131"/>
      <c r="AQ29" s="36"/>
      <c r="AR29" s="36"/>
      <c r="AS29" s="36"/>
      <c r="AT29" s="36"/>
      <c r="AU29" s="36"/>
      <c r="AV29" s="131"/>
      <c r="AW29" s="36"/>
      <c r="AX29" s="131"/>
      <c r="AY29" s="36"/>
      <c r="AZ29" s="36"/>
      <c r="BA29" s="36"/>
      <c r="BB29" s="36"/>
      <c r="BC29" s="36"/>
    </row>
    <row r="30" spans="1:56" s="79" customFormat="1" ht="7.5" customHeight="1">
      <c r="A30" s="30"/>
      <c r="B30" s="30"/>
      <c r="C30" s="20" t="s">
        <v>275</v>
      </c>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6"/>
      <c r="AJ30" s="132"/>
      <c r="AK30" s="36"/>
      <c r="AL30" s="132"/>
      <c r="AM30" s="36"/>
      <c r="AN30" s="132"/>
      <c r="AO30" s="36"/>
      <c r="AP30" s="37">
        <v>0</v>
      </c>
      <c r="AQ30" s="36"/>
      <c r="AR30" s="36"/>
      <c r="AS30" s="36"/>
      <c r="AT30" s="37">
        <v>0</v>
      </c>
      <c r="AU30" s="36"/>
      <c r="AV30" s="37">
        <v>0</v>
      </c>
      <c r="AW30" s="36"/>
      <c r="AX30" s="37">
        <v>0</v>
      </c>
      <c r="AY30" s="36"/>
      <c r="AZ30" s="37">
        <v>0</v>
      </c>
      <c r="BA30" s="36"/>
      <c r="BB30" s="37">
        <v>0</v>
      </c>
      <c r="BC30" s="36"/>
    </row>
    <row r="31" spans="1:56" s="79" customFormat="1" ht="7.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6"/>
      <c r="AJ31" s="131"/>
      <c r="AK31" s="36"/>
      <c r="AL31" s="36"/>
      <c r="AM31" s="36"/>
      <c r="AN31" s="36"/>
      <c r="AO31" s="36"/>
      <c r="AP31" s="131"/>
      <c r="AQ31" s="36"/>
      <c r="AR31" s="36"/>
      <c r="AS31" s="36"/>
      <c r="AT31" s="36"/>
      <c r="AU31" s="36"/>
      <c r="AV31" s="131"/>
      <c r="AW31" s="36"/>
      <c r="AX31" s="131"/>
      <c r="AY31" s="36"/>
      <c r="AZ31" s="36"/>
      <c r="BA31" s="36"/>
      <c r="BB31" s="36"/>
      <c r="BC31" s="36"/>
    </row>
    <row r="32" spans="1:56" s="79" customFormat="1" ht="7.5" customHeight="1">
      <c r="A32" s="30"/>
      <c r="B32" s="30"/>
      <c r="C32" s="20" t="s">
        <v>276</v>
      </c>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6"/>
      <c r="AJ32" s="132"/>
      <c r="AK32" s="36"/>
      <c r="AL32" s="132"/>
      <c r="AM32" s="36"/>
      <c r="AN32" s="132"/>
      <c r="AO32" s="36"/>
      <c r="AP32" s="37">
        <v>0</v>
      </c>
      <c r="AQ32" s="36"/>
      <c r="AR32" s="36"/>
      <c r="AS32" s="36"/>
      <c r="AT32" s="37">
        <v>0</v>
      </c>
      <c r="AU32" s="36"/>
      <c r="AV32" s="37">
        <v>0</v>
      </c>
      <c r="AW32" s="36"/>
      <c r="AX32" s="37">
        <v>0</v>
      </c>
      <c r="AY32" s="36"/>
      <c r="AZ32" s="37">
        <v>0</v>
      </c>
      <c r="BA32" s="36"/>
      <c r="BB32" s="37">
        <v>0</v>
      </c>
      <c r="BC32" s="36"/>
    </row>
    <row r="33" spans="1:55" s="79" customFormat="1" ht="7.5" customHeight="1">
      <c r="A33" s="30"/>
      <c r="B33" s="30"/>
      <c r="C33" s="30"/>
      <c r="D33" s="30"/>
      <c r="N33" s="30"/>
      <c r="O33" s="30"/>
      <c r="P33" s="30"/>
      <c r="Q33" s="30"/>
      <c r="R33" s="30"/>
      <c r="S33" s="30"/>
      <c r="T33" s="30"/>
      <c r="U33" s="30"/>
      <c r="V33" s="30"/>
      <c r="W33" s="30"/>
      <c r="X33" s="30"/>
      <c r="Y33" s="30"/>
      <c r="Z33" s="30"/>
      <c r="AA33" s="30"/>
      <c r="AB33" s="30"/>
      <c r="AC33" s="30"/>
      <c r="AD33" s="30"/>
      <c r="AE33" s="30"/>
      <c r="AF33" s="30"/>
      <c r="AG33" s="30"/>
      <c r="AH33" s="30"/>
      <c r="AI33" s="36"/>
      <c r="AJ33" s="131"/>
      <c r="AK33" s="36"/>
      <c r="AL33" s="36"/>
      <c r="AM33" s="36"/>
      <c r="AN33" s="36"/>
      <c r="AO33" s="36"/>
      <c r="AP33" s="131"/>
      <c r="AQ33" s="36"/>
      <c r="AR33" s="36"/>
      <c r="AS33" s="36"/>
      <c r="AT33" s="36"/>
      <c r="AU33" s="36"/>
      <c r="AV33" s="131"/>
      <c r="AW33" s="36"/>
      <c r="AX33" s="131"/>
      <c r="AY33" s="36"/>
      <c r="AZ33" s="36"/>
      <c r="BA33" s="36"/>
      <c r="BB33" s="36"/>
      <c r="BC33" s="36"/>
    </row>
    <row r="34" spans="1:55" s="79" customFormat="1" ht="7.5" customHeight="1">
      <c r="A34" s="30"/>
      <c r="B34" s="30"/>
      <c r="C34" s="30"/>
      <c r="D34" s="30"/>
      <c r="N34" s="30"/>
      <c r="O34" s="30"/>
      <c r="P34" s="30"/>
      <c r="Q34" s="30"/>
      <c r="R34" s="30"/>
      <c r="S34" s="30"/>
      <c r="T34" s="30"/>
      <c r="U34" s="30"/>
      <c r="V34" s="30"/>
      <c r="W34" s="30"/>
      <c r="X34" s="30"/>
      <c r="Y34" s="30"/>
      <c r="Z34" s="30"/>
      <c r="AA34" s="30"/>
      <c r="AB34" s="30"/>
      <c r="AC34" s="30"/>
      <c r="AD34" s="30"/>
      <c r="AE34" s="30"/>
      <c r="AF34" s="30"/>
      <c r="AG34" s="30"/>
      <c r="AH34" s="30"/>
      <c r="AI34" s="36"/>
      <c r="AJ34" s="131"/>
      <c r="AK34" s="36"/>
      <c r="AL34" s="36"/>
      <c r="AM34" s="36"/>
      <c r="AN34" s="36"/>
      <c r="AO34" s="36"/>
      <c r="AP34" s="131"/>
      <c r="AQ34" s="36"/>
      <c r="AR34" s="36"/>
      <c r="AS34" s="36"/>
      <c r="AT34" s="36"/>
      <c r="AU34" s="36"/>
      <c r="AV34" s="131"/>
      <c r="AW34" s="36"/>
      <c r="AX34" s="131"/>
      <c r="AY34" s="36"/>
      <c r="AZ34" s="36"/>
      <c r="BA34" s="36"/>
      <c r="BB34" s="36"/>
      <c r="BC34" s="36"/>
    </row>
    <row r="35" spans="1:55" s="79" customFormat="1" ht="7.5" customHeight="1">
      <c r="A35" s="30"/>
      <c r="N35" s="30"/>
      <c r="O35" s="30"/>
      <c r="P35" s="30"/>
      <c r="Q35" s="30"/>
      <c r="R35" s="30"/>
      <c r="S35" s="30"/>
      <c r="T35" s="30"/>
      <c r="U35" s="30"/>
      <c r="V35" s="30"/>
      <c r="W35" s="30"/>
      <c r="X35" s="30"/>
      <c r="Y35" s="30"/>
      <c r="Z35" s="30"/>
      <c r="AA35" s="30"/>
      <c r="AB35" s="30"/>
      <c r="AC35" s="30"/>
      <c r="AD35" s="30"/>
      <c r="AE35" s="30"/>
      <c r="AF35" s="30"/>
      <c r="AG35" s="30"/>
      <c r="AH35" s="30"/>
      <c r="AI35" s="36"/>
      <c r="AJ35" s="131"/>
      <c r="AK35" s="36"/>
      <c r="AL35" s="36"/>
      <c r="AM35" s="36"/>
      <c r="AN35" s="36"/>
      <c r="AO35" s="36"/>
      <c r="AP35" s="131"/>
      <c r="AQ35" s="36"/>
      <c r="AR35" s="36"/>
      <c r="AS35" s="36"/>
      <c r="AT35" s="36"/>
      <c r="AU35" s="36"/>
      <c r="AV35" s="131"/>
      <c r="AW35" s="36"/>
      <c r="AX35" s="131"/>
      <c r="AY35" s="36"/>
      <c r="AZ35" s="36"/>
      <c r="BA35" s="36"/>
      <c r="BB35" s="36"/>
      <c r="BC35" s="36"/>
    </row>
    <row r="36" spans="1:55" s="79" customFormat="1" ht="7.5" customHeight="1">
      <c r="A36" s="30"/>
      <c r="N36" s="30"/>
      <c r="O36" s="30"/>
      <c r="P36" s="30"/>
      <c r="Q36" s="30"/>
      <c r="R36" s="30"/>
      <c r="S36" s="30"/>
      <c r="T36" s="30"/>
      <c r="U36" s="30"/>
      <c r="V36" s="30"/>
      <c r="W36" s="30"/>
      <c r="X36" s="30"/>
      <c r="Y36" s="30"/>
      <c r="Z36" s="30"/>
      <c r="AA36" s="30"/>
      <c r="AB36" s="30"/>
      <c r="AC36" s="30"/>
      <c r="AD36" s="30"/>
      <c r="AE36" s="30"/>
      <c r="AF36" s="30"/>
      <c r="AG36" s="30"/>
      <c r="AH36" s="30"/>
      <c r="AI36" s="36"/>
      <c r="AJ36" s="131"/>
      <c r="AK36" s="36"/>
      <c r="AL36" s="36"/>
      <c r="AM36" s="36"/>
      <c r="AN36" s="36"/>
      <c r="AO36" s="36"/>
      <c r="AP36" s="131"/>
      <c r="AQ36" s="36"/>
      <c r="AR36" s="36"/>
      <c r="AS36" s="36"/>
      <c r="AT36" s="36"/>
      <c r="AU36" s="36"/>
      <c r="AV36" s="131"/>
      <c r="AW36" s="36"/>
      <c r="AX36" s="131"/>
      <c r="AY36" s="36"/>
      <c r="AZ36" s="36"/>
      <c r="BA36" s="36"/>
      <c r="BB36" s="36"/>
      <c r="BC36" s="36"/>
    </row>
    <row r="37" spans="1:55" s="79" customFormat="1" ht="7.5" customHeight="1">
      <c r="A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6"/>
      <c r="AJ37" s="131"/>
      <c r="AK37" s="36"/>
      <c r="AL37" s="36"/>
      <c r="AM37" s="36"/>
      <c r="AN37" s="36"/>
      <c r="AO37" s="36"/>
      <c r="AP37" s="131"/>
      <c r="AQ37" s="36"/>
      <c r="AR37" s="36"/>
      <c r="AS37" s="36"/>
      <c r="AT37" s="36"/>
      <c r="AU37" s="36"/>
      <c r="AV37" s="131"/>
      <c r="AW37" s="36"/>
      <c r="AX37" s="131"/>
      <c r="AY37" s="36"/>
      <c r="AZ37" s="36"/>
      <c r="BA37" s="36"/>
      <c r="BB37" s="36"/>
      <c r="BC37" s="36"/>
    </row>
    <row r="38" spans="1:55" s="79" customFormat="1" ht="6.75" customHeight="1">
      <c r="A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6"/>
      <c r="AJ38" s="131"/>
      <c r="AK38" s="36"/>
      <c r="AL38" s="36"/>
      <c r="AM38" s="36"/>
      <c r="AN38" s="36"/>
      <c r="AO38" s="36"/>
      <c r="AP38" s="131"/>
      <c r="AQ38" s="36"/>
      <c r="AR38" s="36"/>
      <c r="AS38" s="36"/>
      <c r="AT38" s="36"/>
      <c r="AU38" s="36"/>
      <c r="AV38" s="131"/>
      <c r="AW38" s="36"/>
      <c r="AX38" s="131"/>
      <c r="AY38" s="36"/>
      <c r="AZ38" s="36"/>
      <c r="BA38" s="36"/>
      <c r="BB38" s="36"/>
      <c r="BC38" s="36"/>
    </row>
    <row r="39" spans="1:55" s="79" customFormat="1" ht="7.5" customHeight="1">
      <c r="A39" s="30"/>
      <c r="B39" s="30" t="s">
        <v>277</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6"/>
      <c r="AJ39" s="142"/>
      <c r="AK39" s="36"/>
      <c r="AL39" s="142"/>
      <c r="AM39" s="36"/>
      <c r="AN39" s="142"/>
      <c r="AO39" s="36"/>
      <c r="AP39" s="37">
        <v>0</v>
      </c>
      <c r="AQ39" s="36"/>
      <c r="AR39" s="142"/>
      <c r="AS39" s="36"/>
      <c r="AT39" s="37">
        <v>0</v>
      </c>
      <c r="AU39" s="36"/>
      <c r="AV39" s="37">
        <v>0</v>
      </c>
      <c r="AW39" s="36"/>
      <c r="AX39" s="37">
        <v>0</v>
      </c>
      <c r="AY39" s="36"/>
      <c r="AZ39" s="37">
        <v>0</v>
      </c>
      <c r="BA39" s="36"/>
      <c r="BB39" s="37">
        <v>0</v>
      </c>
      <c r="BC39" s="36"/>
    </row>
    <row r="40" spans="1:55" s="79" customFormat="1" ht="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6"/>
      <c r="AJ40" s="131"/>
      <c r="AK40" s="36"/>
      <c r="AL40" s="36"/>
      <c r="AM40" s="36"/>
      <c r="AN40" s="36"/>
      <c r="AO40" s="36"/>
      <c r="AP40" s="131"/>
      <c r="AQ40" s="36"/>
      <c r="AR40" s="36"/>
      <c r="AS40" s="36"/>
      <c r="AT40" s="36"/>
      <c r="AU40" s="36"/>
      <c r="AV40" s="131"/>
      <c r="AW40" s="36"/>
      <c r="AX40" s="131"/>
      <c r="AY40" s="36"/>
      <c r="AZ40" s="36"/>
      <c r="BA40" s="36"/>
      <c r="BB40" s="36"/>
      <c r="BC40" s="36"/>
    </row>
    <row r="41" spans="1:55" s="79" customFormat="1" ht="7.5" customHeight="1">
      <c r="A41" s="30"/>
      <c r="B41" s="30"/>
      <c r="C41" s="20" t="s">
        <v>278</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6"/>
      <c r="AJ41" s="132"/>
      <c r="AK41" s="36"/>
      <c r="AL41" s="132"/>
      <c r="AM41" s="36"/>
      <c r="AN41" s="132"/>
      <c r="AO41" s="36"/>
      <c r="AP41" s="37">
        <v>0</v>
      </c>
      <c r="AQ41" s="36"/>
      <c r="AR41" s="36"/>
      <c r="AS41" s="36"/>
      <c r="AT41" s="37">
        <v>0</v>
      </c>
      <c r="AU41" s="36"/>
      <c r="AV41" s="37">
        <v>0</v>
      </c>
      <c r="AW41" s="36"/>
      <c r="AX41" s="37">
        <v>0</v>
      </c>
      <c r="AY41" s="36"/>
      <c r="AZ41" s="37">
        <v>0</v>
      </c>
      <c r="BA41" s="36"/>
      <c r="BB41" s="37">
        <v>0</v>
      </c>
      <c r="BC41" s="36"/>
    </row>
    <row r="42" spans="1:55" s="79" customFormat="1" ht="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6"/>
      <c r="AJ42" s="131"/>
      <c r="AK42" s="36"/>
      <c r="AL42" s="36"/>
      <c r="AM42" s="36"/>
      <c r="AN42" s="36"/>
      <c r="AO42" s="36"/>
      <c r="AP42" s="131"/>
      <c r="AQ42" s="36"/>
      <c r="AR42" s="36"/>
      <c r="AS42" s="36"/>
      <c r="AT42" s="36"/>
      <c r="AU42" s="36"/>
      <c r="AV42" s="131"/>
      <c r="AW42" s="36"/>
      <c r="AX42" s="131"/>
      <c r="AY42" s="36"/>
      <c r="AZ42" s="36"/>
      <c r="BA42" s="36"/>
      <c r="BB42" s="36"/>
      <c r="BC42" s="36"/>
    </row>
    <row r="43" spans="1:55" s="79" customFormat="1" ht="7.5" customHeight="1">
      <c r="A43" s="30"/>
      <c r="B43" s="30"/>
      <c r="C43" s="20" t="s">
        <v>279</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6"/>
      <c r="AJ43" s="132"/>
      <c r="AK43" s="36"/>
      <c r="AL43" s="132"/>
      <c r="AM43" s="36"/>
      <c r="AN43" s="132"/>
      <c r="AO43" s="36"/>
      <c r="AP43" s="37">
        <v>0</v>
      </c>
      <c r="AQ43" s="36"/>
      <c r="AR43" s="36"/>
      <c r="AS43" s="36"/>
      <c r="AT43" s="37">
        <v>0</v>
      </c>
      <c r="AU43" s="36"/>
      <c r="AV43" s="37">
        <v>0</v>
      </c>
      <c r="AW43" s="36"/>
      <c r="AX43" s="37">
        <v>0</v>
      </c>
      <c r="AY43" s="36"/>
      <c r="AZ43" s="37">
        <v>0</v>
      </c>
      <c r="BA43" s="36"/>
      <c r="BB43" s="37">
        <v>0</v>
      </c>
      <c r="BC43" s="36"/>
    </row>
    <row r="44" spans="1:55" s="79" customFormat="1" ht="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6"/>
      <c r="AJ44" s="131"/>
      <c r="AK44" s="36"/>
      <c r="AL44" s="36"/>
      <c r="AM44" s="36"/>
      <c r="AN44" s="36"/>
      <c r="AO44" s="36"/>
      <c r="AP44" s="131"/>
      <c r="AQ44" s="36"/>
      <c r="AR44" s="36"/>
      <c r="AS44" s="36"/>
      <c r="AT44" s="36"/>
      <c r="AU44" s="36"/>
      <c r="AV44" s="131"/>
      <c r="AW44" s="36"/>
      <c r="AX44" s="131"/>
      <c r="AY44" s="36"/>
      <c r="AZ44" s="36"/>
      <c r="BA44" s="36"/>
      <c r="BB44" s="36"/>
      <c r="BC44" s="36"/>
    </row>
    <row r="45" spans="1:55" s="79" customFormat="1" ht="7.5" customHeight="1">
      <c r="A45" s="30"/>
      <c r="B45" s="30"/>
      <c r="C45" s="20" t="s">
        <v>280</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6"/>
      <c r="AJ45" s="132"/>
      <c r="AK45" s="36"/>
      <c r="AL45" s="132"/>
      <c r="AM45" s="36"/>
      <c r="AN45" s="132"/>
      <c r="AO45" s="36"/>
      <c r="AP45" s="37">
        <v>0</v>
      </c>
      <c r="AQ45" s="36"/>
      <c r="AR45" s="36"/>
      <c r="AS45" s="36"/>
      <c r="AT45" s="37">
        <v>0</v>
      </c>
      <c r="AU45" s="36"/>
      <c r="AV45" s="37">
        <v>0</v>
      </c>
      <c r="AW45" s="36"/>
      <c r="AX45" s="37">
        <v>0</v>
      </c>
      <c r="AY45" s="36"/>
      <c r="AZ45" s="37">
        <v>0</v>
      </c>
      <c r="BA45" s="36"/>
      <c r="BB45" s="37">
        <v>0</v>
      </c>
      <c r="BC45" s="36"/>
    </row>
    <row r="46" spans="1:55" s="79" customFormat="1" ht="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6"/>
      <c r="AJ46" s="131"/>
      <c r="AK46" s="36"/>
      <c r="AL46" s="36"/>
      <c r="AM46" s="36"/>
      <c r="AN46" s="36"/>
      <c r="AO46" s="36"/>
      <c r="AP46" s="131"/>
      <c r="AQ46" s="36"/>
      <c r="AR46" s="36"/>
      <c r="AS46" s="36"/>
      <c r="AT46" s="36"/>
      <c r="AU46" s="36"/>
      <c r="AV46" s="131"/>
      <c r="AW46" s="36"/>
      <c r="AX46" s="131"/>
      <c r="AY46" s="36"/>
      <c r="AZ46" s="36"/>
      <c r="BA46" s="36"/>
      <c r="BB46" s="36"/>
      <c r="BC46" s="36"/>
    </row>
    <row r="47" spans="1:55" s="79" customFormat="1" ht="7.5" customHeight="1">
      <c r="A47" s="30"/>
      <c r="B47" s="30"/>
      <c r="C47" s="20" t="s">
        <v>281</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6"/>
      <c r="AJ47" s="132"/>
      <c r="AK47" s="36"/>
      <c r="AL47" s="132"/>
      <c r="AM47" s="36"/>
      <c r="AN47" s="132"/>
      <c r="AO47" s="36"/>
      <c r="AP47" s="37">
        <v>0</v>
      </c>
      <c r="AQ47" s="36"/>
      <c r="AR47" s="36"/>
      <c r="AS47" s="36"/>
      <c r="AT47" s="37">
        <v>0</v>
      </c>
      <c r="AU47" s="36"/>
      <c r="AV47" s="37">
        <v>0</v>
      </c>
      <c r="AW47" s="36"/>
      <c r="AX47" s="37">
        <v>0</v>
      </c>
      <c r="AY47" s="36"/>
      <c r="AZ47" s="37">
        <v>0</v>
      </c>
      <c r="BA47" s="36"/>
      <c r="BB47" s="37">
        <v>0</v>
      </c>
      <c r="BC47" s="36"/>
    </row>
    <row r="48" spans="1:55" s="79" customFormat="1" ht="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6"/>
      <c r="AJ48" s="131"/>
      <c r="AK48" s="36"/>
      <c r="AL48" s="36"/>
      <c r="AM48" s="36"/>
      <c r="AN48" s="36"/>
      <c r="AO48" s="36"/>
      <c r="AP48" s="131"/>
      <c r="AQ48" s="36"/>
      <c r="AR48" s="36"/>
      <c r="AS48" s="36"/>
      <c r="AT48" s="36"/>
      <c r="AU48" s="36"/>
      <c r="AV48" s="131"/>
      <c r="AW48" s="36"/>
      <c r="AX48" s="131"/>
      <c r="AY48" s="36"/>
      <c r="AZ48" s="36"/>
      <c r="BA48" s="36"/>
      <c r="BB48" s="36"/>
      <c r="BC48" s="36"/>
    </row>
    <row r="49" spans="1:55" s="79" customFormat="1" ht="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6"/>
      <c r="AJ49" s="131"/>
      <c r="AK49" s="36"/>
      <c r="AL49" s="36"/>
      <c r="AM49" s="36"/>
      <c r="AN49" s="36"/>
      <c r="AO49" s="36"/>
      <c r="AP49" s="131"/>
      <c r="AQ49" s="36"/>
      <c r="AR49" s="36"/>
      <c r="AS49" s="36"/>
      <c r="AT49" s="36"/>
      <c r="AU49" s="36"/>
      <c r="AV49" s="131"/>
      <c r="AW49" s="36"/>
      <c r="AX49" s="131"/>
      <c r="AY49" s="36"/>
      <c r="AZ49" s="36"/>
      <c r="BA49" s="36"/>
      <c r="BB49" s="36"/>
      <c r="BC49" s="36"/>
    </row>
    <row r="50" spans="1:55" s="79" customFormat="1" ht="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6"/>
      <c r="AJ50" s="131"/>
      <c r="AK50" s="36"/>
      <c r="AL50" s="36"/>
      <c r="AM50" s="36"/>
      <c r="AN50" s="36"/>
      <c r="AO50" s="36"/>
      <c r="AP50" s="131"/>
      <c r="AQ50" s="36"/>
      <c r="AR50" s="36"/>
      <c r="AS50" s="36"/>
      <c r="AT50" s="36"/>
      <c r="AU50" s="36"/>
      <c r="AV50" s="131"/>
      <c r="AW50" s="36"/>
      <c r="AX50" s="131"/>
      <c r="AY50" s="36"/>
      <c r="AZ50" s="36"/>
      <c r="BA50" s="36"/>
      <c r="BB50" s="36"/>
      <c r="BC50" s="36"/>
    </row>
    <row r="51" spans="1:55" s="79" customFormat="1" ht="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6"/>
      <c r="AJ51" s="131"/>
      <c r="AK51" s="36"/>
      <c r="AL51" s="36"/>
      <c r="AM51" s="36"/>
      <c r="AN51" s="36"/>
      <c r="AO51" s="36"/>
      <c r="AP51" s="131"/>
      <c r="AQ51" s="36"/>
      <c r="AR51" s="36"/>
      <c r="AS51" s="36"/>
      <c r="AT51" s="36"/>
      <c r="AU51" s="36"/>
      <c r="AV51" s="131"/>
      <c r="AW51" s="36"/>
      <c r="AX51" s="131"/>
      <c r="AY51" s="36"/>
      <c r="AZ51" s="36"/>
      <c r="BA51" s="36"/>
      <c r="BB51" s="36"/>
      <c r="BC51" s="36"/>
    </row>
    <row r="52" spans="1:55" s="79" customFormat="1" ht="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6"/>
      <c r="AJ52" s="131"/>
      <c r="AK52" s="36"/>
      <c r="AL52" s="36"/>
      <c r="AM52" s="36"/>
      <c r="AN52" s="36"/>
      <c r="AO52" s="36"/>
      <c r="AP52" s="131"/>
      <c r="AQ52" s="36"/>
      <c r="AR52" s="36"/>
      <c r="AS52" s="36"/>
      <c r="AT52" s="36"/>
      <c r="AU52" s="36"/>
      <c r="AV52" s="131"/>
      <c r="AW52" s="36"/>
      <c r="AX52" s="131"/>
      <c r="AY52" s="36"/>
      <c r="AZ52" s="36"/>
      <c r="BA52" s="36"/>
      <c r="BB52" s="36"/>
      <c r="BC52" s="36"/>
    </row>
    <row r="53" spans="1:55" s="79" customFormat="1" ht="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6"/>
      <c r="AJ53" s="131"/>
      <c r="AK53" s="36"/>
      <c r="AL53" s="36"/>
      <c r="AM53" s="36"/>
      <c r="AN53" s="36"/>
      <c r="AO53" s="36"/>
      <c r="AP53" s="131"/>
      <c r="AQ53" s="36"/>
      <c r="AR53" s="36"/>
      <c r="AS53" s="36"/>
      <c r="AT53" s="36"/>
      <c r="AU53" s="36"/>
      <c r="AV53" s="131"/>
      <c r="AW53" s="36"/>
      <c r="AX53" s="131"/>
      <c r="AY53" s="36"/>
      <c r="AZ53" s="36"/>
      <c r="BA53" s="36"/>
      <c r="BB53" s="36"/>
      <c r="BC53" s="36"/>
    </row>
    <row r="54" spans="1:55" s="79" customFormat="1" ht="7.5" customHeight="1">
      <c r="A54" s="30"/>
      <c r="B54" s="30" t="s">
        <v>333</v>
      </c>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6"/>
      <c r="AJ54" s="142"/>
      <c r="AK54" s="36"/>
      <c r="AL54" s="142"/>
      <c r="AM54" s="36"/>
      <c r="AN54" s="142"/>
      <c r="AO54" s="36"/>
      <c r="AP54" s="37">
        <v>0</v>
      </c>
      <c r="AQ54" s="36"/>
      <c r="AR54" s="142"/>
      <c r="AS54" s="36"/>
      <c r="AT54" s="37">
        <v>0</v>
      </c>
      <c r="AU54" s="36"/>
      <c r="AV54" s="37">
        <v>0</v>
      </c>
      <c r="AW54" s="36"/>
      <c r="AX54" s="37">
        <v>0</v>
      </c>
      <c r="AY54" s="36"/>
      <c r="AZ54" s="37">
        <v>0</v>
      </c>
      <c r="BA54" s="36"/>
      <c r="BB54" s="37">
        <v>0</v>
      </c>
      <c r="BC54" s="36"/>
    </row>
    <row r="55" spans="1:55" s="79" customFormat="1" ht="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6"/>
      <c r="AJ55" s="131"/>
      <c r="AK55" s="36"/>
      <c r="AL55" s="36"/>
      <c r="AM55" s="36"/>
      <c r="AN55" s="36"/>
      <c r="AO55" s="36"/>
      <c r="AP55" s="131"/>
      <c r="AQ55" s="36"/>
      <c r="AR55" s="36"/>
      <c r="AS55" s="36"/>
      <c r="AT55" s="36"/>
      <c r="AU55" s="36"/>
      <c r="AV55" s="131"/>
      <c r="AW55" s="36"/>
      <c r="AX55" s="131"/>
      <c r="AY55" s="36"/>
      <c r="AZ55" s="36"/>
      <c r="BA55" s="36"/>
      <c r="BB55" s="36"/>
      <c r="BC55" s="36"/>
    </row>
    <row r="56" spans="1:55" s="79" customFormat="1" ht="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130"/>
      <c r="AK56" s="130"/>
      <c r="AL56" s="119"/>
      <c r="AM56" s="119"/>
      <c r="AN56" s="119"/>
      <c r="AO56" s="130"/>
      <c r="AP56" s="130"/>
      <c r="AQ56" s="130"/>
      <c r="AR56" s="119"/>
      <c r="AS56" s="119"/>
      <c r="AT56" s="119"/>
      <c r="AU56" s="119"/>
      <c r="AV56" s="130"/>
      <c r="AW56" s="130"/>
      <c r="AX56" s="130"/>
      <c r="AY56" s="130"/>
      <c r="AZ56" s="119"/>
      <c r="BA56" s="119"/>
      <c r="BB56" s="119"/>
      <c r="BC56" s="119"/>
    </row>
    <row r="57" spans="1:55" s="79" customFormat="1" ht="7.5" customHeight="1">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row>
    <row r="58" spans="1:55" s="79" customFormat="1" ht="7.5" customHeight="1">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row>
    <row r="59" spans="1:55" s="79" customFormat="1" ht="7.5" customHeight="1">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row>
    <row r="60" spans="1:55" s="79" customFormat="1" ht="7.5" customHeight="1">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row>
    <row r="61" spans="1:55" s="79" customFormat="1" ht="7.5" customHeight="1">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row>
    <row r="62" spans="1:55" s="79" customFormat="1" ht="7.5" customHeight="1">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row>
    <row r="63" spans="1:55" s="79" customFormat="1" ht="7.5" customHeight="1">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row>
    <row r="64" spans="1:55" s="79" customFormat="1" ht="7.5" customHeight="1">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row>
    <row r="65" spans="1:55" s="79" customFormat="1" ht="7.5" customHeight="1">
      <c r="A65" s="52"/>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row>
    <row r="66" spans="1:55" s="79" customFormat="1" ht="7.5" customHeight="1">
      <c r="A66" s="77"/>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row>
    <row r="67" spans="1:55" s="79" customFormat="1" ht="7.5" customHeight="1">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row>
    <row r="68" spans="1:55" s="79" customFormat="1" ht="7.5" customHeight="1">
      <c r="A68" s="46" t="s">
        <v>362</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row>
    <row r="69" spans="1:55" s="79" customFormat="1" ht="7.5" customHeight="1">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row>
    <row r="70" spans="1:55" s="79" customFormat="1" ht="11.1" customHeight="1"/>
    <row r="71" spans="1:55" s="79" customFormat="1" ht="11.1" customHeight="1"/>
    <row r="72" spans="1:55" s="79" customFormat="1" ht="11.1" customHeight="1"/>
    <row r="73" spans="1:55" s="79" customFormat="1" ht="11.1" customHeight="1"/>
    <row r="74" spans="1:55" s="79" customFormat="1" ht="11.1" customHeight="1"/>
    <row r="75" spans="1:55" s="79" customFormat="1" ht="11.1" customHeight="1"/>
    <row r="76" spans="1:55" s="79" customFormat="1" ht="11.1" customHeight="1"/>
    <row r="77" spans="1:55" s="79" customFormat="1" ht="11.1" customHeight="1"/>
    <row r="78" spans="1:55" s="79" customFormat="1" ht="11.1" customHeight="1"/>
    <row r="79" spans="1:55" s="79" customFormat="1" ht="11.1" customHeight="1"/>
    <row r="80" spans="1:55" s="79" customFormat="1" ht="11.1" customHeight="1"/>
    <row r="81" s="79" customFormat="1" ht="11.1" customHeight="1"/>
    <row r="82" s="79" customFormat="1" ht="11.1" customHeight="1"/>
    <row r="83" s="79" customFormat="1" ht="11.1" customHeight="1"/>
    <row r="84" s="79" customFormat="1" ht="11.1" customHeight="1"/>
    <row r="85" s="79" customFormat="1" ht="11.1" customHeight="1"/>
    <row r="86" s="79" customFormat="1" ht="11.1" customHeight="1"/>
    <row r="87" s="79" customFormat="1" ht="11.1" customHeight="1"/>
    <row r="88" s="79" customFormat="1" ht="11.1" customHeight="1"/>
    <row r="89" s="79" customFormat="1" ht="11.1" customHeight="1"/>
    <row r="90" s="79" customFormat="1" ht="11.1" customHeight="1"/>
    <row r="91" s="79" customFormat="1" ht="11.1" customHeight="1"/>
    <row r="92" s="79" customFormat="1" ht="11.1" customHeight="1"/>
    <row r="93" s="79" customFormat="1" ht="11.1" customHeight="1"/>
    <row r="94" s="79" customFormat="1" ht="11.1" customHeight="1"/>
    <row r="95" s="79" customFormat="1" ht="11.1" customHeight="1"/>
    <row r="96" s="79" customFormat="1" ht="11.1" customHeight="1"/>
    <row r="97" s="79" customFormat="1" ht="11.1" customHeight="1"/>
    <row r="98" s="79" customFormat="1" ht="11.1" customHeight="1"/>
    <row r="99" s="79" customFormat="1" ht="11.1" customHeight="1"/>
    <row r="100" s="79" customFormat="1" ht="11.1" customHeight="1"/>
    <row r="101" s="79" customFormat="1" ht="11.1" customHeight="1"/>
    <row r="102" s="79" customFormat="1" ht="11.1" customHeight="1"/>
    <row r="103" s="79" customFormat="1" ht="11.1" customHeight="1"/>
    <row r="104" s="79" customFormat="1" ht="11.1" customHeight="1"/>
    <row r="105" s="79" customFormat="1" ht="11.1" customHeight="1"/>
    <row r="106" s="79" customFormat="1" ht="11.1" customHeight="1"/>
    <row r="107" s="79" customFormat="1" ht="11.25"/>
    <row r="108" s="79" customFormat="1" ht="11.25"/>
    <row r="109" s="79" customFormat="1" ht="11.25"/>
    <row r="110" s="79" customFormat="1" ht="11.25"/>
    <row r="111" s="79" customFormat="1" ht="11.25"/>
    <row r="112" s="79" customFormat="1" ht="11.25"/>
    <row r="113" s="79" customFormat="1" ht="11.25"/>
    <row r="114" s="79" customFormat="1" ht="11.25"/>
    <row r="115" s="79" customFormat="1" ht="11.25"/>
    <row r="116" s="79" customFormat="1" ht="11.25"/>
    <row r="117" s="79" customFormat="1" ht="11.25"/>
    <row r="118" s="79" customFormat="1" ht="11.25"/>
    <row r="119" s="79" customFormat="1" ht="11.25"/>
    <row r="120" s="79" customFormat="1" ht="11.25"/>
    <row r="121" s="79" customFormat="1" ht="11.25"/>
    <row r="122" s="79" customFormat="1" ht="11.25"/>
    <row r="123" s="79" customFormat="1" ht="11.25"/>
    <row r="124" s="79" customFormat="1" ht="11.25"/>
    <row r="125" s="79" customFormat="1" ht="11.25"/>
    <row r="126" s="79" customFormat="1" ht="11.25"/>
    <row r="127" s="79" customFormat="1" ht="11.25"/>
    <row r="128" s="79" customFormat="1" ht="11.25"/>
    <row r="129" s="79" customFormat="1" ht="11.25"/>
    <row r="130" s="79" customFormat="1" ht="11.25"/>
    <row r="131" s="79" customFormat="1" ht="11.25"/>
    <row r="132" s="79" customFormat="1" ht="11.25"/>
    <row r="133" s="79" customFormat="1" ht="11.25"/>
    <row r="134" s="79" customFormat="1" ht="11.25"/>
    <row r="135" s="79" customFormat="1" ht="11.25"/>
    <row r="136" s="79" customFormat="1" ht="11.25"/>
    <row r="137" s="79" customFormat="1" ht="11.25"/>
    <row r="138" s="79" customFormat="1" ht="11.25"/>
    <row r="139" s="79" customFormat="1" ht="11.25"/>
    <row r="140" s="79" customFormat="1" ht="11.25"/>
    <row r="141" s="79" customFormat="1" ht="11.25"/>
    <row r="142" s="79" customFormat="1" ht="11.25"/>
    <row r="143" s="79" customFormat="1" ht="11.25"/>
    <row r="144" s="79" customFormat="1" ht="11.25"/>
    <row r="145" s="79" customFormat="1" ht="11.25"/>
    <row r="146" s="79" customFormat="1" ht="11.25"/>
    <row r="147" s="79" customFormat="1" ht="11.25"/>
    <row r="148" s="79" customFormat="1" ht="11.25"/>
    <row r="149" s="79" customFormat="1" ht="11.25"/>
    <row r="150" s="79" customFormat="1" ht="11.25"/>
    <row r="151" s="79" customFormat="1" ht="11.25"/>
    <row r="152" s="79" customFormat="1" ht="11.25"/>
    <row r="153" s="79" customFormat="1" ht="11.25"/>
    <row r="154" s="79" customFormat="1" ht="11.25"/>
    <row r="155" s="79" customFormat="1" ht="11.25"/>
    <row r="156" s="79" customFormat="1" ht="11.25"/>
    <row r="157" s="79" customFormat="1" ht="11.25"/>
    <row r="158" s="79" customFormat="1" ht="11.25"/>
    <row r="159" s="79" customFormat="1" ht="11.25"/>
    <row r="160" s="79" customFormat="1" ht="11.25"/>
    <row r="161" s="79" customFormat="1" ht="11.25"/>
    <row r="162" s="79" customFormat="1" ht="11.25"/>
    <row r="163" s="79" customFormat="1" ht="11.25"/>
    <row r="164" s="79" customFormat="1" ht="11.25"/>
    <row r="165" s="79" customFormat="1" ht="11.25"/>
    <row r="166" s="79" customFormat="1" ht="11.25"/>
    <row r="167" s="79" customFormat="1" ht="11.25"/>
    <row r="168" s="79" customFormat="1" ht="11.25"/>
    <row r="169" s="79" customFormat="1" ht="11.25"/>
    <row r="170" s="79" customFormat="1" ht="11.25"/>
    <row r="171" s="79" customFormat="1" ht="11.25"/>
    <row r="172" s="79" customFormat="1" ht="11.25"/>
    <row r="173" s="79" customFormat="1" ht="11.25"/>
    <row r="174" s="79" customFormat="1" ht="11.25"/>
    <row r="175" s="79" customFormat="1" ht="11.25"/>
    <row r="176" s="79" customFormat="1" ht="11.25"/>
    <row r="177" s="79" customFormat="1" ht="11.25"/>
    <row r="178" s="79" customFormat="1" ht="11.25"/>
    <row r="179" s="79" customFormat="1" ht="11.25"/>
    <row r="180" s="79" customFormat="1" ht="11.25"/>
    <row r="181" s="79" customFormat="1" ht="11.25"/>
    <row r="182" s="79" customFormat="1" ht="11.25"/>
    <row r="183" s="79" customFormat="1" ht="11.25"/>
    <row r="184" s="79" customFormat="1" ht="11.25"/>
    <row r="185" s="79" customFormat="1" ht="11.25"/>
    <row r="186" s="79" customFormat="1" ht="11.25"/>
    <row r="187" s="79" customFormat="1" ht="11.25"/>
    <row r="188" s="79" customFormat="1" ht="11.25"/>
    <row r="189" s="79" customFormat="1" ht="11.25"/>
    <row r="190" s="79" customFormat="1" ht="11.25"/>
    <row r="191" s="79" customFormat="1" ht="11.25"/>
    <row r="192" s="79" customFormat="1" ht="11.25"/>
    <row r="193" s="79" customFormat="1" ht="11.25"/>
    <row r="194" s="79" customFormat="1" ht="11.25"/>
    <row r="195" s="79" customFormat="1" ht="11.25"/>
    <row r="196" s="79" customFormat="1" ht="11.25"/>
    <row r="197" s="79" customFormat="1" ht="11.25"/>
    <row r="198" s="79" customFormat="1" ht="11.25"/>
    <row r="199" s="79" customFormat="1" ht="11.25"/>
    <row r="200" s="79" customFormat="1" ht="11.25"/>
    <row r="201" s="79" customFormat="1" ht="11.25"/>
    <row r="202" s="79" customFormat="1" ht="11.25"/>
    <row r="203" s="79" customFormat="1" ht="11.25"/>
    <row r="204" s="79" customFormat="1" ht="11.25"/>
    <row r="205" s="79" customFormat="1" ht="11.25"/>
    <row r="206" s="79" customFormat="1" ht="11.25"/>
    <row r="207" s="79" customFormat="1" ht="11.25"/>
    <row r="208" s="79" customFormat="1" ht="11.25"/>
    <row r="209" s="79" customFormat="1" ht="11.25"/>
    <row r="210" s="79" customFormat="1" ht="11.25"/>
    <row r="211" s="79" customFormat="1" ht="11.25"/>
    <row r="212" s="79" customFormat="1" ht="11.25"/>
    <row r="213" s="79" customFormat="1" ht="11.25"/>
    <row r="214" s="79" customFormat="1" ht="11.25"/>
    <row r="215" s="79" customFormat="1" ht="11.25"/>
    <row r="216" s="79" customFormat="1" ht="11.25"/>
    <row r="217" s="79" customFormat="1" ht="11.25"/>
    <row r="218" s="79" customFormat="1" ht="11.25"/>
    <row r="219" s="79" customFormat="1" ht="11.25"/>
    <row r="220" s="79" customFormat="1" ht="11.25"/>
    <row r="221" s="79" customFormat="1" ht="11.25"/>
    <row r="222" s="79" customFormat="1" ht="11.25"/>
    <row r="223" s="79" customFormat="1" ht="11.25"/>
    <row r="224" s="79" customFormat="1" ht="11.25"/>
    <row r="225" s="79" customFormat="1" ht="11.25"/>
    <row r="226" s="79" customFormat="1" ht="11.25"/>
    <row r="227" s="79" customFormat="1" ht="11.25"/>
    <row r="228" s="79" customFormat="1" ht="11.25"/>
    <row r="229" s="79" customFormat="1" ht="11.25"/>
    <row r="230" s="79" customFormat="1" ht="11.25"/>
    <row r="231" s="79" customFormat="1" ht="11.25"/>
    <row r="232" s="79" customFormat="1" ht="11.25"/>
    <row r="233" s="79" customFormat="1" ht="11.25"/>
    <row r="234" s="79" customFormat="1" ht="11.25"/>
    <row r="235" s="79" customFormat="1" ht="11.25"/>
    <row r="236" s="79" customFormat="1" ht="11.25"/>
    <row r="237" s="79" customFormat="1" ht="11.25"/>
    <row r="238" s="79" customFormat="1" ht="11.25"/>
    <row r="239" s="79" customFormat="1" ht="11.25"/>
    <row r="240" s="79" customFormat="1" ht="11.25"/>
    <row r="241" s="79" customFormat="1" ht="11.25"/>
    <row r="242" s="79" customFormat="1" ht="11.25"/>
    <row r="243" s="79" customFormat="1" ht="11.25"/>
    <row r="244" s="79" customFormat="1" ht="11.25"/>
    <row r="245" s="79" customFormat="1" ht="11.25"/>
    <row r="246" s="79" customFormat="1" ht="11.25"/>
    <row r="247" s="79" customFormat="1" ht="11.25"/>
    <row r="248" s="79" customFormat="1" ht="11.25"/>
    <row r="249" s="79" customFormat="1" ht="11.25"/>
    <row r="250" s="79" customFormat="1" ht="11.25"/>
    <row r="251" s="79" customFormat="1" ht="11.25"/>
    <row r="252" s="79" customFormat="1" ht="11.25"/>
    <row r="253" s="79" customFormat="1" ht="11.25"/>
    <row r="254" s="79" customFormat="1" ht="11.25"/>
    <row r="255" s="79" customFormat="1" ht="11.25"/>
    <row r="256" s="79" customFormat="1" ht="11.25"/>
    <row r="257" s="79" customFormat="1" ht="11.25"/>
    <row r="258" s="79" customFormat="1" ht="11.25"/>
    <row r="259" s="79" customFormat="1" ht="11.25"/>
    <row r="260" s="79" customFormat="1" ht="11.25"/>
    <row r="261" s="79" customFormat="1" ht="11.25"/>
    <row r="262" s="79" customFormat="1" ht="11.25"/>
    <row r="263" s="79" customFormat="1" ht="11.25"/>
    <row r="264" s="79" customFormat="1" ht="11.25"/>
    <row r="265" s="79" customFormat="1" ht="11.25"/>
    <row r="266" s="79" customFormat="1" ht="11.25"/>
    <row r="267" s="79" customFormat="1" ht="11.25"/>
    <row r="268" s="79" customFormat="1" ht="11.25"/>
    <row r="269" s="79" customFormat="1" ht="11.25"/>
    <row r="270" s="79" customFormat="1" ht="11.25"/>
    <row r="271" s="79" customFormat="1" ht="11.25"/>
    <row r="272" s="79" customFormat="1" ht="11.25"/>
    <row r="273" s="79" customFormat="1" ht="11.25"/>
    <row r="274" s="79" customFormat="1" ht="11.25"/>
    <row r="275" s="79" customFormat="1" ht="11.25"/>
    <row r="276" s="79" customFormat="1" ht="11.25"/>
    <row r="277" s="79" customFormat="1" ht="11.25"/>
    <row r="278" s="79" customFormat="1" ht="11.25"/>
    <row r="279" s="79" customFormat="1" ht="11.25"/>
    <row r="280" s="79" customFormat="1" ht="11.25"/>
    <row r="281" s="79" customFormat="1" ht="11.25"/>
    <row r="282" s="79" customFormat="1" ht="11.25"/>
    <row r="283" s="79" customFormat="1" ht="11.25"/>
    <row r="284" s="79" customFormat="1" ht="11.25"/>
    <row r="285" s="79" customFormat="1" ht="11.25"/>
    <row r="286" s="79" customFormat="1" ht="11.25"/>
    <row r="287" s="79" customFormat="1" ht="11.25"/>
    <row r="288" s="79" customFormat="1" ht="11.25"/>
    <row r="289" s="79" customFormat="1" ht="11.25"/>
    <row r="290" s="79" customFormat="1" ht="11.25"/>
    <row r="291" s="79" customFormat="1" ht="11.25"/>
    <row r="292" s="79" customFormat="1" ht="11.25"/>
    <row r="293" s="79" customFormat="1" ht="11.25"/>
    <row r="294" s="79" customFormat="1" ht="11.25"/>
    <row r="295" s="79" customFormat="1" ht="11.25"/>
    <row r="296" s="79" customFormat="1" ht="11.25"/>
    <row r="297" s="79" customFormat="1" ht="11.25"/>
    <row r="298" s="79" customFormat="1" ht="11.25"/>
    <row r="299" s="79" customFormat="1" ht="11.25"/>
    <row r="300" s="79" customFormat="1" ht="11.25"/>
    <row r="301" s="79" customFormat="1" ht="11.25"/>
    <row r="302" s="79" customFormat="1" ht="11.25"/>
    <row r="303" s="79" customFormat="1" ht="11.25"/>
    <row r="304" s="79" customFormat="1" ht="11.25"/>
    <row r="305" s="79" customFormat="1" ht="11.25"/>
    <row r="306" s="79" customFormat="1" ht="11.25"/>
    <row r="307" s="79" customFormat="1" ht="11.25"/>
    <row r="308" s="79" customFormat="1" ht="11.25"/>
    <row r="309" s="79" customFormat="1" ht="11.25"/>
    <row r="310" s="79" customFormat="1" ht="11.25"/>
    <row r="311" s="79" customFormat="1" ht="11.25"/>
    <row r="312" s="79" customFormat="1" ht="11.25"/>
    <row r="313" s="79" customFormat="1" ht="11.25"/>
    <row r="314" s="79" customFormat="1" ht="11.25"/>
    <row r="315" s="79" customFormat="1" ht="11.25"/>
    <row r="316" s="79" customFormat="1" ht="11.25"/>
    <row r="317" s="79" customFormat="1" ht="11.25"/>
    <row r="318" s="79" customFormat="1" ht="11.25"/>
    <row r="319" s="79" customFormat="1" ht="11.25"/>
    <row r="320" s="79" customFormat="1" ht="11.25"/>
    <row r="321" s="79" customFormat="1" ht="11.25"/>
    <row r="322" s="79" customFormat="1" ht="11.25"/>
    <row r="323" s="79" customFormat="1" ht="11.25"/>
    <row r="324" s="79" customFormat="1" ht="11.25"/>
    <row r="325" s="79" customFormat="1" ht="11.25"/>
    <row r="326" s="79" customFormat="1" ht="11.25"/>
    <row r="327" s="79" customFormat="1" ht="11.25"/>
    <row r="328" s="79" customFormat="1" ht="11.25"/>
    <row r="329" s="79" customFormat="1" ht="11.25"/>
    <row r="330" s="79" customFormat="1" ht="11.25"/>
    <row r="331" s="79" customFormat="1" ht="11.25"/>
    <row r="332" s="79" customFormat="1" ht="11.25"/>
    <row r="333" s="79" customFormat="1" ht="11.25"/>
    <row r="334" s="79" customFormat="1" ht="11.25"/>
    <row r="335" s="79" customFormat="1" ht="11.25"/>
    <row r="336" s="79" customFormat="1" ht="11.25"/>
    <row r="337" s="79" customFormat="1" ht="11.25"/>
    <row r="338" s="79" customFormat="1" ht="11.25"/>
    <row r="339" s="79" customFormat="1" ht="11.25"/>
    <row r="340" s="79" customFormat="1" ht="11.25"/>
    <row r="341" s="79" customFormat="1" ht="11.25"/>
    <row r="342" s="79" customFormat="1" ht="11.25"/>
    <row r="343" s="79" customFormat="1" ht="11.25"/>
    <row r="344" s="79" customFormat="1" ht="11.25"/>
    <row r="345" s="79" customFormat="1" ht="11.25"/>
    <row r="346" s="79" customFormat="1" ht="11.25"/>
    <row r="347" s="79" customFormat="1" ht="11.25"/>
    <row r="348" s="79" customFormat="1" ht="11.25"/>
    <row r="349" s="79" customFormat="1" ht="11.25"/>
    <row r="350" s="79" customFormat="1" ht="11.25"/>
    <row r="351" s="79" customFormat="1" ht="11.25"/>
    <row r="352" s="79" customFormat="1" ht="11.25"/>
    <row r="353" s="79" customFormat="1" ht="11.25"/>
    <row r="354" s="79" customFormat="1" ht="11.25"/>
    <row r="355" s="79" customFormat="1" ht="11.25"/>
    <row r="356" s="79" customFormat="1" ht="11.25"/>
    <row r="357" s="79" customFormat="1" ht="11.25"/>
    <row r="358" s="79" customFormat="1" ht="11.25"/>
    <row r="359" s="79" customFormat="1" ht="11.25"/>
    <row r="360" s="79" customFormat="1" ht="11.25"/>
    <row r="361" s="79" customFormat="1" ht="11.25"/>
    <row r="362" s="79" customFormat="1" ht="11.25"/>
    <row r="363" s="79" customFormat="1" ht="11.25"/>
    <row r="364" s="79" customFormat="1" ht="11.25"/>
    <row r="365" s="79" customFormat="1" ht="11.25"/>
    <row r="366" s="79" customFormat="1" ht="11.25"/>
    <row r="367" s="79" customFormat="1" ht="11.25"/>
    <row r="368" s="79" customFormat="1" ht="11.25"/>
    <row r="369" s="79" customFormat="1" ht="11.25"/>
    <row r="370" s="79" customFormat="1" ht="11.25"/>
    <row r="371" s="79" customFormat="1" ht="11.25"/>
    <row r="372" s="79" customFormat="1" ht="11.25"/>
    <row r="373" s="79" customFormat="1" ht="11.25"/>
    <row r="374" s="79" customFormat="1" ht="11.25"/>
    <row r="375" s="79" customFormat="1" ht="11.25"/>
    <row r="376" s="79" customFormat="1" ht="11.25"/>
    <row r="377" s="79" customFormat="1" ht="11.25"/>
    <row r="378" s="79" customFormat="1" ht="11.25"/>
    <row r="379" s="79" customFormat="1" ht="11.25"/>
    <row r="380" s="79" customFormat="1" ht="11.25"/>
    <row r="381" s="79" customFormat="1" ht="11.25"/>
    <row r="382" s="79" customFormat="1" ht="11.25"/>
    <row r="383" s="79" customFormat="1" ht="11.25"/>
    <row r="384" s="79" customFormat="1" ht="11.25"/>
    <row r="385" s="79" customFormat="1" ht="11.25"/>
    <row r="386" s="79" customFormat="1" ht="11.25"/>
    <row r="387" s="79" customFormat="1" ht="11.25"/>
    <row r="388" s="79" customFormat="1" ht="11.25"/>
    <row r="389" s="79" customFormat="1" ht="11.25"/>
    <row r="390" s="79" customFormat="1" ht="11.25"/>
    <row r="391" s="79" customFormat="1" ht="11.25"/>
    <row r="392" s="79" customFormat="1" ht="11.25"/>
    <row r="393" s="79" customFormat="1" ht="11.25"/>
    <row r="394" s="79" customFormat="1" ht="11.25"/>
    <row r="395" s="79" customFormat="1" ht="11.25"/>
    <row r="396" s="79" customFormat="1" ht="11.25"/>
    <row r="397" s="79" customFormat="1" ht="11.25"/>
    <row r="398" s="79" customFormat="1" ht="11.25"/>
    <row r="399" s="79" customFormat="1" ht="11.25"/>
    <row r="400" s="79" customFormat="1" ht="11.25"/>
    <row r="401" s="79" customFormat="1" ht="11.25"/>
    <row r="402" s="79" customFormat="1" ht="11.25"/>
    <row r="403" s="79" customFormat="1" ht="11.25"/>
    <row r="404" s="79" customFormat="1" ht="11.25"/>
    <row r="405" s="79" customFormat="1" ht="11.25"/>
    <row r="406" s="79" customFormat="1" ht="11.25"/>
    <row r="407" s="79" customFormat="1" ht="11.25"/>
    <row r="408" s="79" customFormat="1" ht="11.25"/>
    <row r="409" s="79" customFormat="1" ht="11.25"/>
    <row r="410" s="79" customFormat="1" ht="11.25"/>
    <row r="411" s="79" customFormat="1" ht="11.25"/>
    <row r="412" s="79" customFormat="1" ht="11.25"/>
    <row r="413" s="79" customFormat="1" ht="11.25"/>
    <row r="414" s="79" customFormat="1" ht="11.25"/>
    <row r="415" s="79" customFormat="1" ht="11.25"/>
    <row r="416" s="79" customFormat="1" ht="11.25"/>
    <row r="417" s="79" customFormat="1" ht="11.25"/>
    <row r="418" s="79" customFormat="1" ht="11.25"/>
    <row r="419" s="79" customFormat="1" ht="11.25"/>
    <row r="420" s="79" customFormat="1" ht="11.25"/>
    <row r="421" s="79" customFormat="1" ht="11.25"/>
    <row r="422" s="79" customFormat="1" ht="11.25"/>
    <row r="423" s="79" customFormat="1" ht="11.25"/>
  </sheetData>
  <conditionalFormatting sqref="AN55:AN56 AZ55:AZ56 AT55:AT56 AL21:AL23 AN21:AN23 AL55:AL56 AR21:AR23 AT21:AT23 AR55:AR56 AZ21:AZ23 BC21:BC56 BB21:BB23 AR25:AR38 AT33:AT38 BB55:BB56 AM21:AM56 AL25:AL38 AL40:AL53 AN25:AN38 AN40:AN53 AZ33:AZ38 AT25 AT27 AT29 AT31 AZ25 AZ27 AZ29 AZ31 BB25 BB27 BB29 BB31 BB33:BB38 AS21:AS56 AU21:AU56 BA21:BA56 AR40:AR53 AZ48:AZ53 AT48:AT53 AT40 AT42 AT44 AT46 AZ40 AZ42 AZ44 AZ46 BB40 BB42 BB44 BB46 BB48:BB53">
    <cfRule type="cellIs" dxfId="16" priority="6" operator="equal">
      <formula>0</formula>
    </cfRule>
  </conditionalFormatting>
  <conditionalFormatting sqref="AJ21:AO56 AP25 AP27 AP29 AP31 AP21:AP23 AT21:AT23 AT25 AT27 AT29 AT31 AV21:AV23 AV25 AV27 AV29 AV31 AX21:AX23 AX25 AX27 AX29 AX31 AZ21:AZ23 AZ25 AZ27 AZ29 AZ31 BC21:BC56 BB21:BB23 BB25 BB27 BB29 BB31 AX55:AX56 AQ21:AS56 AZ55:AZ56 AU21:AU56 AP55:AP56 AW21:AW56 AT55:AT56 AY21:AY56 AV55:AV56 BA21:BA56 AP33:AP38 AP40 AP42 AP44 AP46 AT33:AT38 AT40 AT42 AT44 AT46 AV33:AV38 AV40 AV42 AV44 AV46 AX33:AX38 AX40 AX42 AX44 AX46 AZ33:AZ38 AZ40 AZ42 AZ44 AZ46 BB33:BB38 BB40 BB42 BB44 BB46 AP48:AP53 AT48:AT53 AV48:AV53 AX48:AX53 AZ48:AZ53 BB48:BB53 BB55:BB56">
    <cfRule type="cellIs" dxfId="15" priority="5" operator="equal">
      <formula>0</formula>
    </cfRule>
  </conditionalFormatting>
  <conditionalFormatting sqref="AP27 AP29 AP31 AP25">
    <cfRule type="cellIs" dxfId="14" priority="4" operator="equal">
      <formula>0</formula>
    </cfRule>
  </conditionalFormatting>
  <conditionalFormatting sqref="AP27 AP29 AP31">
    <cfRule type="cellIs" dxfId="13" priority="3" operator="equal">
      <formula>0</formula>
    </cfRule>
  </conditionalFormatting>
  <conditionalFormatting sqref="AP42 AP44 AP46 AP40">
    <cfRule type="cellIs" dxfId="12" priority="2" operator="equal">
      <formula>0</formula>
    </cfRule>
  </conditionalFormatting>
  <conditionalFormatting sqref="AP42 AP44 AP46">
    <cfRule type="cellIs" dxfId="11" priority="1" operator="equal">
      <formula>0</formula>
    </cfRule>
  </conditionalFormatting>
  <pageMargins left="0" right="0" top="0.59055118110236227" bottom="0" header="0" footer="0"/>
  <pageSetup orientation="landscape" r:id="rId1"/>
  <drawing r:id="rId2"/>
</worksheet>
</file>

<file path=xl/worksheets/sheet4.xml><?xml version="1.0" encoding="utf-8"?>
<worksheet xmlns="http://schemas.openxmlformats.org/spreadsheetml/2006/main" xmlns:r="http://schemas.openxmlformats.org/officeDocument/2006/relationships">
  <dimension ref="A1:G1104"/>
  <sheetViews>
    <sheetView showGridLines="0" zoomScaleNormal="100" zoomScaleSheetLayoutView="175" zoomScalePageLayoutView="145" workbookViewId="0">
      <selection activeCell="CG128" sqref="CG128"/>
    </sheetView>
  </sheetViews>
  <sheetFormatPr baseColWidth="10" defaultColWidth="11.42578125" defaultRowHeight="9"/>
  <cols>
    <col min="1" max="1" width="1" style="239" customWidth="1"/>
    <col min="2" max="2" width="2.140625" style="240" customWidth="1"/>
    <col min="3" max="3" width="71.42578125" style="240" customWidth="1"/>
    <col min="4" max="6" width="18" style="237" customWidth="1"/>
    <col min="7" max="7" width="11.42578125" style="238"/>
    <col min="8" max="8" width="12.5703125" style="17" customWidth="1"/>
    <col min="9" max="16384" width="11.42578125" style="17"/>
  </cols>
  <sheetData>
    <row r="1" spans="1:6" s="19" customFormat="1" ht="56.25" customHeight="1">
      <c r="A1" s="185"/>
      <c r="B1" s="21"/>
      <c r="C1" s="21"/>
      <c r="D1" s="186"/>
      <c r="E1" s="186"/>
      <c r="F1" s="186"/>
    </row>
    <row r="2" spans="1:6" s="19" customFormat="1" ht="15" customHeight="1">
      <c r="B2" s="187" t="s">
        <v>371</v>
      </c>
      <c r="C2" s="188"/>
      <c r="D2" s="188"/>
      <c r="E2" s="188"/>
      <c r="F2" s="189"/>
    </row>
    <row r="3" spans="1:6" s="19" customFormat="1" ht="15" customHeight="1">
      <c r="B3" s="190" t="s">
        <v>282</v>
      </c>
      <c r="C3" s="191"/>
      <c r="D3" s="191"/>
      <c r="E3" s="191"/>
      <c r="F3" s="192"/>
    </row>
    <row r="4" spans="1:6" s="19" customFormat="1" ht="15" customHeight="1">
      <c r="B4" s="190" t="s">
        <v>372</v>
      </c>
      <c r="C4" s="191"/>
      <c r="D4" s="191"/>
      <c r="E4" s="191"/>
      <c r="F4" s="192"/>
    </row>
    <row r="5" spans="1:6" s="19" customFormat="1" ht="15" customHeight="1">
      <c r="B5" s="193" t="s">
        <v>373</v>
      </c>
      <c r="C5" s="194"/>
      <c r="D5" s="194"/>
      <c r="E5" s="194"/>
      <c r="F5" s="195"/>
    </row>
    <row r="6" spans="1:6" s="19" customFormat="1" ht="3.95" customHeight="1">
      <c r="A6" s="185"/>
      <c r="B6" s="21"/>
      <c r="C6" s="21"/>
      <c r="D6" s="22"/>
      <c r="E6" s="22"/>
      <c r="F6" s="22"/>
    </row>
    <row r="7" spans="1:6" s="23" customFormat="1" ht="6.6" customHeight="1">
      <c r="A7" s="185"/>
      <c r="B7" s="196" t="s">
        <v>374</v>
      </c>
      <c r="C7" s="197"/>
      <c r="D7" s="197" t="s">
        <v>375</v>
      </c>
      <c r="E7" s="197" t="s">
        <v>376</v>
      </c>
      <c r="F7" s="198" t="s">
        <v>377</v>
      </c>
    </row>
    <row r="8" spans="1:6" s="23" customFormat="1" ht="6.6" customHeight="1">
      <c r="A8" s="185"/>
      <c r="B8" s="199"/>
      <c r="C8" s="200"/>
      <c r="D8" s="200"/>
      <c r="E8" s="200"/>
      <c r="F8" s="201"/>
    </row>
    <row r="9" spans="1:6" s="23" customFormat="1" ht="6.6" customHeight="1">
      <c r="A9" s="185"/>
      <c r="B9" s="202"/>
      <c r="C9" s="203"/>
      <c r="D9" s="203"/>
      <c r="E9" s="203"/>
      <c r="F9" s="204"/>
    </row>
    <row r="10" spans="1:6" s="23" customFormat="1" ht="4.9000000000000004" customHeight="1">
      <c r="A10" s="205"/>
      <c r="B10" s="206"/>
      <c r="C10" s="206"/>
      <c r="D10" s="207"/>
      <c r="E10" s="207"/>
      <c r="F10" s="207"/>
    </row>
    <row r="11" spans="1:6" s="23" customFormat="1" ht="13.15" customHeight="1">
      <c r="A11" s="205"/>
      <c r="B11" s="208" t="s">
        <v>378</v>
      </c>
      <c r="C11" s="208"/>
      <c r="D11" s="209">
        <f>D13+D14+D15</f>
        <v>869353694</v>
      </c>
      <c r="E11" s="209">
        <f>E13+E14+E15</f>
        <v>1244166182</v>
      </c>
      <c r="F11" s="209">
        <f>F13+F14+F15</f>
        <v>1244166182</v>
      </c>
    </row>
    <row r="12" spans="1:6" s="23" customFormat="1" ht="4.9000000000000004" customHeight="1">
      <c r="A12" s="205"/>
      <c r="B12" s="210"/>
      <c r="C12" s="210"/>
      <c r="D12" s="211"/>
      <c r="E12" s="211"/>
      <c r="F12" s="211"/>
    </row>
    <row r="13" spans="1:6" s="23" customFormat="1" ht="13.15" customHeight="1">
      <c r="A13" s="205"/>
      <c r="B13" s="212"/>
      <c r="C13" s="210" t="s">
        <v>379</v>
      </c>
      <c r="D13" s="211">
        <v>869353694</v>
      </c>
      <c r="E13" s="211">
        <v>1244166182</v>
      </c>
      <c r="F13" s="211">
        <v>1244166182</v>
      </c>
    </row>
    <row r="14" spans="1:6" s="23" customFormat="1" ht="13.15" customHeight="1">
      <c r="A14" s="205"/>
      <c r="B14" s="212"/>
      <c r="C14" s="210" t="s">
        <v>380</v>
      </c>
      <c r="D14" s="211">
        <f>+Formato5!AR81</f>
        <v>0</v>
      </c>
      <c r="E14" s="211">
        <f>+Formato5!AU81</f>
        <v>0</v>
      </c>
      <c r="F14" s="211">
        <f>+Formato5!AV81</f>
        <v>0</v>
      </c>
    </row>
    <row r="15" spans="1:6" s="23" customFormat="1" ht="13.15" customHeight="1">
      <c r="A15" s="205"/>
      <c r="B15" s="212"/>
      <c r="C15" s="210" t="s">
        <v>381</v>
      </c>
      <c r="D15" s="213">
        <f>+D56</f>
        <v>0</v>
      </c>
      <c r="E15" s="213">
        <f>E56</f>
        <v>0</v>
      </c>
      <c r="F15" s="213">
        <f>F56</f>
        <v>0</v>
      </c>
    </row>
    <row r="16" spans="1:6" s="23" customFormat="1" ht="4.9000000000000004" customHeight="1">
      <c r="A16" s="205"/>
      <c r="B16" s="210"/>
      <c r="C16" s="210"/>
      <c r="D16" s="211"/>
      <c r="E16" s="211"/>
      <c r="F16" s="211"/>
    </row>
    <row r="17" spans="1:6" s="23" customFormat="1" ht="13.15" customHeight="1">
      <c r="A17" s="205"/>
      <c r="B17" s="208" t="s">
        <v>382</v>
      </c>
      <c r="C17" s="208"/>
      <c r="D17" s="209">
        <f>D19+D20</f>
        <v>869353694</v>
      </c>
      <c r="E17" s="209">
        <f t="shared" ref="E17:F17" si="0">E19+E20</f>
        <v>1267643020</v>
      </c>
      <c r="F17" s="209">
        <f t="shared" si="0"/>
        <v>1267643020</v>
      </c>
    </row>
    <row r="18" spans="1:6" s="23" customFormat="1" ht="4.9000000000000004" customHeight="1">
      <c r="A18" s="205"/>
      <c r="B18" s="210"/>
      <c r="C18" s="210"/>
      <c r="D18" s="211"/>
      <c r="E18" s="211"/>
      <c r="F18" s="211"/>
    </row>
    <row r="19" spans="1:6" s="23" customFormat="1" ht="13.15" customHeight="1">
      <c r="A19" s="205"/>
      <c r="B19" s="212"/>
      <c r="C19" s="210" t="s">
        <v>383</v>
      </c>
      <c r="D19" s="211">
        <v>869353694</v>
      </c>
      <c r="E19" s="211">
        <v>1267643020</v>
      </c>
      <c r="F19" s="211">
        <v>1267643020</v>
      </c>
    </row>
    <row r="20" spans="1:6" s="23" customFormat="1" ht="13.15" customHeight="1">
      <c r="A20" s="205"/>
      <c r="B20" s="212"/>
      <c r="C20" s="210" t="s">
        <v>384</v>
      </c>
      <c r="D20" s="211">
        <f>+Formato6A!AJ101</f>
        <v>0</v>
      </c>
      <c r="E20" s="211">
        <f>+Formato6A!AM101</f>
        <v>0</v>
      </c>
      <c r="F20" s="211">
        <f>+Formato6A!AN101</f>
        <v>0</v>
      </c>
    </row>
    <row r="21" spans="1:6" s="23" customFormat="1" ht="4.9000000000000004" customHeight="1">
      <c r="A21" s="205"/>
      <c r="B21" s="210"/>
      <c r="C21" s="210"/>
      <c r="D21" s="211"/>
      <c r="E21" s="211"/>
      <c r="F21" s="211"/>
    </row>
    <row r="22" spans="1:6" s="23" customFormat="1" ht="13.15" customHeight="1">
      <c r="A22" s="205"/>
      <c r="B22" s="208" t="s">
        <v>385</v>
      </c>
      <c r="C22" s="208"/>
      <c r="D22" s="209">
        <f>D24+D25</f>
        <v>0</v>
      </c>
      <c r="E22" s="209">
        <f>E24+E25</f>
        <v>59950764</v>
      </c>
      <c r="F22" s="209">
        <f>F24+F25</f>
        <v>59950764</v>
      </c>
    </row>
    <row r="23" spans="1:6" s="23" customFormat="1" ht="4.9000000000000004" customHeight="1">
      <c r="A23" s="205"/>
      <c r="B23" s="210"/>
      <c r="C23" s="210"/>
      <c r="D23" s="211"/>
      <c r="E23" s="211"/>
      <c r="F23" s="211"/>
    </row>
    <row r="24" spans="1:6" s="23" customFormat="1" ht="13.15" customHeight="1">
      <c r="A24" s="205"/>
      <c r="B24" s="212"/>
      <c r="C24" s="210" t="s">
        <v>386</v>
      </c>
      <c r="D24" s="213">
        <v>0</v>
      </c>
      <c r="E24" s="213">
        <v>59950764</v>
      </c>
      <c r="F24" s="213">
        <v>59950764</v>
      </c>
    </row>
    <row r="25" spans="1:6" s="23" customFormat="1" ht="13.15" customHeight="1">
      <c r="A25" s="205"/>
      <c r="B25" s="212"/>
      <c r="C25" s="210" t="s">
        <v>387</v>
      </c>
      <c r="D25" s="213"/>
      <c r="E25" s="213">
        <v>0</v>
      </c>
      <c r="F25" s="213">
        <v>0</v>
      </c>
    </row>
    <row r="26" spans="1:6" s="23" customFormat="1" ht="4.9000000000000004" customHeight="1">
      <c r="A26" s="205"/>
      <c r="B26" s="210"/>
      <c r="C26" s="210"/>
      <c r="D26" s="211"/>
      <c r="E26" s="211"/>
      <c r="F26" s="211"/>
    </row>
    <row r="27" spans="1:6" s="23" customFormat="1" ht="15" customHeight="1">
      <c r="A27" s="205"/>
      <c r="B27" s="208" t="s">
        <v>388</v>
      </c>
      <c r="C27" s="208"/>
      <c r="D27" s="209">
        <f>D11-D17+D22</f>
        <v>0</v>
      </c>
      <c r="E27" s="209">
        <f>E11-E17+E22</f>
        <v>36473926</v>
      </c>
      <c r="F27" s="209">
        <f t="shared" ref="F27" si="1">F11-F17+F22</f>
        <v>36473926</v>
      </c>
    </row>
    <row r="28" spans="1:6" s="23" customFormat="1" ht="4.9000000000000004" customHeight="1">
      <c r="A28" s="205"/>
      <c r="B28" s="210"/>
      <c r="C28" s="210"/>
      <c r="D28" s="211"/>
      <c r="E28" s="211"/>
      <c r="F28" s="211"/>
    </row>
    <row r="29" spans="1:6" s="23" customFormat="1" ht="15" customHeight="1">
      <c r="A29" s="205"/>
      <c r="B29" s="208" t="s">
        <v>389</v>
      </c>
      <c r="C29" s="208"/>
      <c r="D29" s="209">
        <f>D27-D15</f>
        <v>0</v>
      </c>
      <c r="E29" s="209">
        <f>E27-E15</f>
        <v>36473926</v>
      </c>
      <c r="F29" s="209">
        <f>F27-F15</f>
        <v>36473926</v>
      </c>
    </row>
    <row r="30" spans="1:6" s="23" customFormat="1" ht="4.9000000000000004" customHeight="1">
      <c r="A30" s="205"/>
      <c r="B30" s="210"/>
      <c r="C30" s="210"/>
      <c r="D30" s="211"/>
      <c r="E30" s="211"/>
      <c r="F30" s="211"/>
    </row>
    <row r="31" spans="1:6" s="23" customFormat="1" ht="28.5" customHeight="1">
      <c r="A31" s="205"/>
      <c r="B31" s="214" t="s">
        <v>390</v>
      </c>
      <c r="C31" s="214"/>
      <c r="D31" s="215">
        <f>D29-D22</f>
        <v>0</v>
      </c>
      <c r="E31" s="215">
        <f>E29-E22</f>
        <v>-23476838</v>
      </c>
      <c r="F31" s="215">
        <f>F29-F22</f>
        <v>-23476838</v>
      </c>
    </row>
    <row r="32" spans="1:6" s="23" customFormat="1" ht="6.75" customHeight="1">
      <c r="A32" s="205"/>
      <c r="B32" s="216"/>
      <c r="C32" s="216"/>
      <c r="D32" s="217"/>
      <c r="E32" s="217"/>
      <c r="F32" s="217"/>
    </row>
    <row r="33" spans="1:6" s="23" customFormat="1" ht="6.6" customHeight="1">
      <c r="A33" s="205"/>
      <c r="B33" s="196" t="s">
        <v>374</v>
      </c>
      <c r="C33" s="197"/>
      <c r="D33" s="197" t="s">
        <v>391</v>
      </c>
      <c r="E33" s="197" t="s">
        <v>376</v>
      </c>
      <c r="F33" s="198" t="s">
        <v>392</v>
      </c>
    </row>
    <row r="34" spans="1:6" s="23" customFormat="1" ht="6.6" customHeight="1">
      <c r="A34" s="205"/>
      <c r="B34" s="199"/>
      <c r="C34" s="200"/>
      <c r="D34" s="200"/>
      <c r="E34" s="200"/>
      <c r="F34" s="201"/>
    </row>
    <row r="35" spans="1:6" s="23" customFormat="1" ht="6.6" customHeight="1">
      <c r="A35" s="205"/>
      <c r="B35" s="202"/>
      <c r="C35" s="203"/>
      <c r="D35" s="203"/>
      <c r="E35" s="203"/>
      <c r="F35" s="204"/>
    </row>
    <row r="36" spans="1:6" s="23" customFormat="1" ht="13.15" customHeight="1">
      <c r="A36" s="205"/>
      <c r="B36" s="208" t="s">
        <v>393</v>
      </c>
      <c r="C36" s="208"/>
      <c r="D36" s="209">
        <f>D38+D39</f>
        <v>0</v>
      </c>
      <c r="E36" s="209">
        <f t="shared" ref="E36:F36" si="2">E38+E39</f>
        <v>0</v>
      </c>
      <c r="F36" s="209">
        <f t="shared" si="2"/>
        <v>0</v>
      </c>
    </row>
    <row r="37" spans="1:6" s="23" customFormat="1" ht="4.9000000000000004" customHeight="1">
      <c r="A37" s="205"/>
      <c r="B37" s="210"/>
      <c r="C37" s="210"/>
      <c r="D37" s="211"/>
      <c r="E37" s="211"/>
      <c r="F37" s="211"/>
    </row>
    <row r="38" spans="1:6" s="23" customFormat="1" ht="13.15" customHeight="1">
      <c r="A38" s="205"/>
      <c r="B38" s="212"/>
      <c r="C38" s="210" t="s">
        <v>394</v>
      </c>
      <c r="D38" s="211">
        <v>0</v>
      </c>
      <c r="E38" s="211">
        <v>0</v>
      </c>
      <c r="F38" s="211">
        <v>0</v>
      </c>
    </row>
    <row r="39" spans="1:6" s="23" customFormat="1" ht="13.15" customHeight="1">
      <c r="A39" s="205"/>
      <c r="B39" s="218"/>
      <c r="C39" s="210" t="s">
        <v>395</v>
      </c>
      <c r="D39" s="211">
        <v>0</v>
      </c>
      <c r="E39" s="211">
        <v>0</v>
      </c>
      <c r="F39" s="211">
        <v>0</v>
      </c>
    </row>
    <row r="40" spans="1:6" s="23" customFormat="1" ht="4.9000000000000004" customHeight="1">
      <c r="A40" s="205"/>
      <c r="B40" s="210"/>
      <c r="C40" s="210"/>
      <c r="D40" s="211"/>
      <c r="E40" s="211"/>
      <c r="F40" s="211"/>
    </row>
    <row r="41" spans="1:6" s="23" customFormat="1" ht="21" customHeight="1">
      <c r="A41" s="205"/>
      <c r="B41" s="219" t="s">
        <v>396</v>
      </c>
      <c r="C41" s="219"/>
      <c r="D41" s="215">
        <f>D31+D36</f>
        <v>0</v>
      </c>
      <c r="E41" s="215">
        <f>E31+E36</f>
        <v>-23476838</v>
      </c>
      <c r="F41" s="215">
        <f>F31+F36</f>
        <v>-23476838</v>
      </c>
    </row>
    <row r="42" spans="1:6" s="23" customFormat="1" ht="6.75" customHeight="1">
      <c r="A42" s="205"/>
      <c r="B42" s="210"/>
      <c r="C42" s="210"/>
      <c r="D42" s="220"/>
      <c r="E42" s="220"/>
      <c r="F42" s="220"/>
    </row>
    <row r="43" spans="1:6" s="23" customFormat="1" ht="6.6" customHeight="1">
      <c r="A43" s="205"/>
      <c r="B43" s="196" t="s">
        <v>374</v>
      </c>
      <c r="C43" s="197"/>
      <c r="D43" s="197" t="s">
        <v>375</v>
      </c>
      <c r="E43" s="197" t="s">
        <v>376</v>
      </c>
      <c r="F43" s="198" t="s">
        <v>377</v>
      </c>
    </row>
    <row r="44" spans="1:6" s="23" customFormat="1" ht="6.6" customHeight="1">
      <c r="A44" s="205"/>
      <c r="B44" s="199"/>
      <c r="C44" s="200"/>
      <c r="D44" s="200"/>
      <c r="E44" s="200"/>
      <c r="F44" s="201"/>
    </row>
    <row r="45" spans="1:6" s="23" customFormat="1" ht="6.6" customHeight="1">
      <c r="A45" s="205"/>
      <c r="B45" s="202"/>
      <c r="C45" s="203"/>
      <c r="D45" s="203"/>
      <c r="E45" s="203"/>
      <c r="F45" s="204"/>
    </row>
    <row r="46" spans="1:6" s="23" customFormat="1" ht="13.15" customHeight="1">
      <c r="A46" s="205"/>
      <c r="B46" s="208" t="s">
        <v>397</v>
      </c>
      <c r="C46" s="208"/>
      <c r="D46" s="221">
        <f>D48+D49</f>
        <v>0</v>
      </c>
      <c r="E46" s="221">
        <f t="shared" ref="E46:F46" si="3">E48+E49</f>
        <v>0</v>
      </c>
      <c r="F46" s="221">
        <f t="shared" si="3"/>
        <v>0</v>
      </c>
    </row>
    <row r="47" spans="1:6" s="23" customFormat="1" ht="6.6" customHeight="1">
      <c r="A47" s="205"/>
      <c r="B47" s="210"/>
      <c r="C47" s="210"/>
      <c r="D47" s="220"/>
      <c r="E47" s="220"/>
      <c r="F47" s="220"/>
    </row>
    <row r="48" spans="1:6" s="23" customFormat="1" ht="13.15" customHeight="1">
      <c r="A48" s="205"/>
      <c r="B48" s="212"/>
      <c r="C48" s="210" t="s">
        <v>398</v>
      </c>
      <c r="D48" s="220">
        <f>+Formato5!AR90</f>
        <v>0</v>
      </c>
      <c r="E48" s="220">
        <f>+Formato5!AU90</f>
        <v>0</v>
      </c>
      <c r="F48" s="220">
        <f>+Formato5!AV90</f>
        <v>0</v>
      </c>
    </row>
    <row r="49" spans="1:6" s="23" customFormat="1" ht="13.15" customHeight="1">
      <c r="A49" s="205"/>
      <c r="B49" s="212"/>
      <c r="C49" s="210" t="s">
        <v>399</v>
      </c>
      <c r="D49" s="220">
        <f>+Formato5!AR91</f>
        <v>0</v>
      </c>
      <c r="E49" s="220">
        <f>+Formato5!AU91</f>
        <v>0</v>
      </c>
      <c r="F49" s="220">
        <f>+Formato5!AV91</f>
        <v>0</v>
      </c>
    </row>
    <row r="50" spans="1:6" s="23" customFormat="1" ht="4.9000000000000004" customHeight="1">
      <c r="A50" s="205"/>
      <c r="B50" s="210"/>
      <c r="C50" s="210"/>
      <c r="D50" s="220"/>
      <c r="E50" s="220"/>
      <c r="F50" s="220"/>
    </row>
    <row r="51" spans="1:6" s="23" customFormat="1" ht="13.15" customHeight="1">
      <c r="A51" s="205"/>
      <c r="B51" s="208" t="s">
        <v>400</v>
      </c>
      <c r="C51" s="208"/>
      <c r="D51" s="221">
        <f>D53+D54</f>
        <v>0</v>
      </c>
      <c r="E51" s="221">
        <f t="shared" ref="E51:F51" si="4">E53+E54</f>
        <v>0</v>
      </c>
      <c r="F51" s="221">
        <f t="shared" si="4"/>
        <v>0</v>
      </c>
    </row>
    <row r="52" spans="1:6" s="23" customFormat="1" ht="4.9000000000000004" customHeight="1">
      <c r="A52" s="205"/>
      <c r="B52" s="210"/>
      <c r="C52" s="210"/>
      <c r="D52" s="220"/>
      <c r="E52" s="220"/>
      <c r="F52" s="220"/>
    </row>
    <row r="53" spans="1:6" s="23" customFormat="1" ht="13.15" customHeight="1">
      <c r="A53" s="205"/>
      <c r="B53" s="212"/>
      <c r="C53" s="210" t="s">
        <v>401</v>
      </c>
      <c r="D53" s="220">
        <v>0</v>
      </c>
      <c r="E53" s="220">
        <v>0</v>
      </c>
      <c r="F53" s="220">
        <v>0</v>
      </c>
    </row>
    <row r="54" spans="1:6" s="23" customFormat="1" ht="13.15" customHeight="1">
      <c r="A54" s="205"/>
      <c r="B54" s="218"/>
      <c r="C54" s="210" t="s">
        <v>402</v>
      </c>
      <c r="D54" s="220">
        <v>0</v>
      </c>
      <c r="E54" s="220">
        <v>0</v>
      </c>
      <c r="F54" s="220">
        <v>0</v>
      </c>
    </row>
    <row r="55" spans="1:6" s="23" customFormat="1" ht="6.6" customHeight="1">
      <c r="A55" s="205"/>
      <c r="B55" s="210"/>
      <c r="C55" s="210"/>
      <c r="D55" s="222"/>
      <c r="E55" s="222"/>
      <c r="F55" s="222"/>
    </row>
    <row r="56" spans="1:6" s="23" customFormat="1" ht="17.25" customHeight="1">
      <c r="A56" s="205"/>
      <c r="B56" s="219" t="s">
        <v>403</v>
      </c>
      <c r="C56" s="219"/>
      <c r="D56" s="223">
        <f>D46-D51</f>
        <v>0</v>
      </c>
      <c r="E56" s="223">
        <f>E46-E51</f>
        <v>0</v>
      </c>
      <c r="F56" s="223">
        <f>F46-F51</f>
        <v>0</v>
      </c>
    </row>
    <row r="57" spans="1:6" s="23" customFormat="1" ht="6.75" customHeight="1">
      <c r="A57" s="205"/>
      <c r="B57" s="210"/>
      <c r="C57" s="210"/>
      <c r="D57" s="220"/>
      <c r="E57" s="220"/>
      <c r="F57" s="220"/>
    </row>
    <row r="58" spans="1:6" s="23" customFormat="1" ht="6.6" customHeight="1">
      <c r="A58" s="205"/>
      <c r="B58" s="196" t="s">
        <v>374</v>
      </c>
      <c r="C58" s="197"/>
      <c r="D58" s="197" t="s">
        <v>375</v>
      </c>
      <c r="E58" s="197" t="s">
        <v>376</v>
      </c>
      <c r="F58" s="198" t="s">
        <v>377</v>
      </c>
    </row>
    <row r="59" spans="1:6" s="23" customFormat="1" ht="6.6" customHeight="1">
      <c r="A59" s="205"/>
      <c r="B59" s="199"/>
      <c r="C59" s="200"/>
      <c r="D59" s="200"/>
      <c r="E59" s="200"/>
      <c r="F59" s="201"/>
    </row>
    <row r="60" spans="1:6" s="23" customFormat="1" ht="6.6" customHeight="1">
      <c r="A60" s="205"/>
      <c r="B60" s="202"/>
      <c r="C60" s="203"/>
      <c r="D60" s="203"/>
      <c r="E60" s="203"/>
      <c r="F60" s="204"/>
    </row>
    <row r="61" spans="1:6" s="23" customFormat="1" ht="13.15" customHeight="1">
      <c r="A61" s="205"/>
      <c r="B61" s="224" t="s">
        <v>379</v>
      </c>
      <c r="C61" s="224"/>
      <c r="D61" s="225">
        <f>D13</f>
        <v>869353694</v>
      </c>
      <c r="E61" s="225">
        <f t="shared" ref="E61:F61" si="5">E13</f>
        <v>1244166182</v>
      </c>
      <c r="F61" s="225">
        <f t="shared" si="5"/>
        <v>1244166182</v>
      </c>
    </row>
    <row r="62" spans="1:6" s="23" customFormat="1" ht="26.25" customHeight="1">
      <c r="A62" s="205"/>
      <c r="B62" s="226" t="s">
        <v>404</v>
      </c>
      <c r="C62" s="226"/>
      <c r="D62" s="213">
        <f>D63-D64</f>
        <v>0</v>
      </c>
      <c r="E62" s="213">
        <f t="shared" ref="E62:F62" si="6">E63-E64</f>
        <v>0</v>
      </c>
      <c r="F62" s="213">
        <f t="shared" si="6"/>
        <v>0</v>
      </c>
    </row>
    <row r="63" spans="1:6" s="23" customFormat="1" ht="13.15" customHeight="1">
      <c r="A63" s="205"/>
      <c r="B63" s="212"/>
      <c r="C63" s="227" t="s">
        <v>398</v>
      </c>
      <c r="D63" s="225">
        <v>0</v>
      </c>
      <c r="E63" s="225">
        <f t="shared" ref="E63:F63" si="7">E48</f>
        <v>0</v>
      </c>
      <c r="F63" s="225">
        <f t="shared" si="7"/>
        <v>0</v>
      </c>
    </row>
    <row r="64" spans="1:6" s="23" customFormat="1" ht="13.15" customHeight="1">
      <c r="A64" s="205"/>
      <c r="B64" s="212"/>
      <c r="C64" s="210" t="s">
        <v>401</v>
      </c>
      <c r="D64" s="213">
        <f>D53</f>
        <v>0</v>
      </c>
      <c r="E64" s="213">
        <f t="shared" ref="E64:F64" si="8">E53</f>
        <v>0</v>
      </c>
      <c r="F64" s="213">
        <f t="shared" si="8"/>
        <v>0</v>
      </c>
    </row>
    <row r="65" spans="1:6" s="23" customFormat="1" ht="13.15" customHeight="1">
      <c r="A65" s="205"/>
      <c r="B65" s="228" t="s">
        <v>383</v>
      </c>
      <c r="C65" s="228"/>
      <c r="D65" s="213">
        <f>D19</f>
        <v>869353694</v>
      </c>
      <c r="E65" s="213">
        <f t="shared" ref="E65:F65" si="9">E19</f>
        <v>1267643020</v>
      </c>
      <c r="F65" s="213">
        <f t="shared" si="9"/>
        <v>1267643020</v>
      </c>
    </row>
    <row r="66" spans="1:6" s="23" customFormat="1" ht="6.6" customHeight="1">
      <c r="A66" s="205"/>
      <c r="B66" s="212"/>
      <c r="C66" s="210"/>
      <c r="D66" s="229"/>
      <c r="E66" s="229"/>
      <c r="F66" s="229"/>
    </row>
    <row r="67" spans="1:6" s="23" customFormat="1" ht="13.15" customHeight="1">
      <c r="A67" s="205"/>
      <c r="B67" s="228" t="s">
        <v>386</v>
      </c>
      <c r="C67" s="228"/>
      <c r="D67" s="213">
        <f>D24</f>
        <v>0</v>
      </c>
      <c r="E67" s="213">
        <f t="shared" ref="E67:F67" si="10">E24</f>
        <v>59950764</v>
      </c>
      <c r="F67" s="213">
        <f t="shared" si="10"/>
        <v>59950764</v>
      </c>
    </row>
    <row r="68" spans="1:6" s="23" customFormat="1" ht="6.6" customHeight="1">
      <c r="A68" s="205"/>
      <c r="B68" s="210"/>
      <c r="C68" s="210"/>
      <c r="D68" s="211"/>
      <c r="E68" s="211"/>
      <c r="F68" s="211"/>
    </row>
    <row r="69" spans="1:6" s="23" customFormat="1" ht="13.15" customHeight="1">
      <c r="A69" s="205"/>
      <c r="B69" s="208" t="s">
        <v>405</v>
      </c>
      <c r="C69" s="208"/>
      <c r="D69" s="209">
        <f>D61+D62-D65+D67</f>
        <v>0</v>
      </c>
      <c r="E69" s="209">
        <f>E61+E62-E65+E67</f>
        <v>36473926</v>
      </c>
      <c r="F69" s="209">
        <f t="shared" ref="F69" si="11">F61+F62-F65+F67</f>
        <v>36473926</v>
      </c>
    </row>
    <row r="70" spans="1:6" s="23" customFormat="1" ht="6.6" customHeight="1">
      <c r="A70" s="205"/>
      <c r="B70" s="210"/>
      <c r="C70" s="210"/>
      <c r="D70" s="211"/>
      <c r="E70" s="211"/>
      <c r="F70" s="211"/>
    </row>
    <row r="71" spans="1:6" s="23" customFormat="1" ht="27" customHeight="1">
      <c r="A71" s="205"/>
      <c r="B71" s="230" t="s">
        <v>406</v>
      </c>
      <c r="C71" s="230"/>
      <c r="D71" s="209">
        <f>D69-D62</f>
        <v>0</v>
      </c>
      <c r="E71" s="209">
        <f t="shared" ref="E71:F71" si="12">E69-E62</f>
        <v>36473926</v>
      </c>
      <c r="F71" s="209">
        <f t="shared" si="12"/>
        <v>36473926</v>
      </c>
    </row>
    <row r="72" spans="1:6" s="23" customFormat="1" ht="4.9000000000000004" customHeight="1">
      <c r="A72" s="205"/>
      <c r="B72" s="210"/>
      <c r="C72" s="210"/>
      <c r="D72" s="211"/>
      <c r="E72" s="211"/>
      <c r="F72" s="211"/>
    </row>
    <row r="73" spans="1:6" s="23" customFormat="1" ht="13.15" customHeight="1">
      <c r="A73" s="205"/>
      <c r="B73" s="228" t="s">
        <v>380</v>
      </c>
      <c r="C73" s="228"/>
      <c r="D73" s="213">
        <f>D14</f>
        <v>0</v>
      </c>
      <c r="E73" s="213">
        <f t="shared" ref="E73:F73" si="13">E14</f>
        <v>0</v>
      </c>
      <c r="F73" s="213">
        <f t="shared" si="13"/>
        <v>0</v>
      </c>
    </row>
    <row r="74" spans="1:6" s="23" customFormat="1" ht="4.9000000000000004" customHeight="1">
      <c r="A74" s="205"/>
      <c r="B74" s="210"/>
      <c r="C74" s="212"/>
      <c r="D74" s="211"/>
      <c r="E74" s="211"/>
      <c r="F74" s="211"/>
    </row>
    <row r="75" spans="1:6" s="23" customFormat="1" ht="25.5" customHeight="1">
      <c r="A75" s="205"/>
      <c r="B75" s="226" t="s">
        <v>407</v>
      </c>
      <c r="C75" s="226"/>
      <c r="D75" s="209">
        <f>D49-D54</f>
        <v>0</v>
      </c>
      <c r="E75" s="209">
        <f t="shared" ref="E75:F75" si="14">E49-E54</f>
        <v>0</v>
      </c>
      <c r="F75" s="209">
        <f t="shared" si="14"/>
        <v>0</v>
      </c>
    </row>
    <row r="76" spans="1:6" s="23" customFormat="1" ht="4.9000000000000004" customHeight="1">
      <c r="A76" s="205"/>
      <c r="B76" s="210"/>
      <c r="C76" s="210"/>
      <c r="D76" s="211"/>
      <c r="E76" s="211"/>
      <c r="F76" s="211"/>
    </row>
    <row r="77" spans="1:6" s="23" customFormat="1" ht="13.15" customHeight="1">
      <c r="A77" s="205"/>
      <c r="B77" s="212"/>
      <c r="C77" s="227" t="s">
        <v>399</v>
      </c>
      <c r="D77" s="225">
        <f>D49</f>
        <v>0</v>
      </c>
      <c r="E77" s="225">
        <f t="shared" ref="E77:F77" si="15">E49</f>
        <v>0</v>
      </c>
      <c r="F77" s="225">
        <f t="shared" si="15"/>
        <v>0</v>
      </c>
    </row>
    <row r="78" spans="1:6" s="23" customFormat="1" ht="13.15" customHeight="1">
      <c r="A78" s="205"/>
      <c r="B78" s="212"/>
      <c r="C78" s="227" t="s">
        <v>402</v>
      </c>
      <c r="D78" s="225">
        <f>D54</f>
        <v>0</v>
      </c>
      <c r="E78" s="225">
        <f t="shared" ref="E78:F78" si="16">E54</f>
        <v>0</v>
      </c>
      <c r="F78" s="225">
        <f t="shared" si="16"/>
        <v>0</v>
      </c>
    </row>
    <row r="79" spans="1:6" s="23" customFormat="1" ht="4.9000000000000004" customHeight="1">
      <c r="A79" s="205"/>
      <c r="B79" s="212"/>
      <c r="C79" s="210"/>
      <c r="D79" s="211"/>
      <c r="E79" s="211"/>
      <c r="F79" s="211"/>
    </row>
    <row r="80" spans="1:6" s="23" customFormat="1" ht="13.15" customHeight="1">
      <c r="A80" s="205"/>
      <c r="B80" s="228" t="s">
        <v>384</v>
      </c>
      <c r="C80" s="228"/>
      <c r="D80" s="213">
        <f>D20</f>
        <v>0</v>
      </c>
      <c r="E80" s="213">
        <f t="shared" ref="E80:F80" si="17">E20</f>
        <v>0</v>
      </c>
      <c r="F80" s="213">
        <f t="shared" si="17"/>
        <v>0</v>
      </c>
    </row>
    <row r="81" spans="1:7" s="23" customFormat="1" ht="6.6" customHeight="1">
      <c r="A81" s="205"/>
      <c r="B81" s="210"/>
      <c r="C81" s="212"/>
      <c r="D81" s="211"/>
      <c r="E81" s="211"/>
      <c r="F81" s="211"/>
    </row>
    <row r="82" spans="1:7" s="23" customFormat="1" ht="13.5" customHeight="1">
      <c r="A82" s="205"/>
      <c r="B82" s="228" t="s">
        <v>387</v>
      </c>
      <c r="C82" s="228"/>
      <c r="D82" s="213">
        <f>D25</f>
        <v>0</v>
      </c>
      <c r="E82" s="213">
        <f t="shared" ref="E82:F82" si="18">E25</f>
        <v>0</v>
      </c>
      <c r="F82" s="213">
        <f t="shared" si="18"/>
        <v>0</v>
      </c>
    </row>
    <row r="83" spans="1:7" s="23" customFormat="1" ht="4.9000000000000004" customHeight="1">
      <c r="A83" s="205"/>
      <c r="B83" s="210"/>
      <c r="C83" s="210"/>
      <c r="D83" s="211"/>
      <c r="E83" s="211"/>
      <c r="F83" s="211"/>
    </row>
    <row r="84" spans="1:7" s="23" customFormat="1" ht="13.15" customHeight="1">
      <c r="A84" s="205"/>
      <c r="B84" s="208" t="s">
        <v>408</v>
      </c>
      <c r="C84" s="208"/>
      <c r="D84" s="209">
        <f>D73+D75-D80+D82</f>
        <v>0</v>
      </c>
      <c r="E84" s="209">
        <f t="shared" ref="E84:F84" si="19">E73+E75-E80+E82</f>
        <v>0</v>
      </c>
      <c r="F84" s="209">
        <f t="shared" si="19"/>
        <v>0</v>
      </c>
    </row>
    <row r="85" spans="1:7" s="23" customFormat="1" ht="4.9000000000000004" customHeight="1">
      <c r="A85" s="205"/>
      <c r="B85" s="210"/>
      <c r="C85" s="210"/>
      <c r="D85" s="229"/>
      <c r="E85" s="229"/>
      <c r="F85" s="229"/>
    </row>
    <row r="86" spans="1:7" s="23" customFormat="1" ht="32.25" customHeight="1">
      <c r="A86" s="205"/>
      <c r="B86" s="214" t="s">
        <v>409</v>
      </c>
      <c r="C86" s="214"/>
      <c r="D86" s="215">
        <f>D84-D75</f>
        <v>0</v>
      </c>
      <c r="E86" s="215">
        <f t="shared" ref="E86:F86" si="20">E84-E75</f>
        <v>0</v>
      </c>
      <c r="F86" s="215">
        <f t="shared" si="20"/>
        <v>0</v>
      </c>
    </row>
    <row r="87" spans="1:7" s="23" customFormat="1" ht="15" customHeight="1">
      <c r="A87" s="205"/>
      <c r="B87" s="231"/>
      <c r="C87" s="231"/>
      <c r="D87" s="232"/>
      <c r="E87" s="232"/>
      <c r="F87" s="232"/>
    </row>
    <row r="88" spans="1:7" s="23" customFormat="1" ht="8.25" customHeight="1">
      <c r="A88" s="233"/>
      <c r="B88" s="234"/>
      <c r="C88" s="231"/>
      <c r="D88" s="235"/>
      <c r="E88" s="235"/>
      <c r="F88" s="235"/>
    </row>
    <row r="89" spans="1:7" s="51" customFormat="1" ht="15" customHeight="1">
      <c r="A89" s="236"/>
      <c r="B89" s="230" t="s">
        <v>410</v>
      </c>
      <c r="C89" s="230"/>
      <c r="D89" s="237"/>
      <c r="E89" s="237"/>
      <c r="F89" s="237"/>
      <c r="G89" s="238"/>
    </row>
    <row r="90" spans="1:7" s="23" customFormat="1" ht="15" customHeight="1">
      <c r="A90" s="239"/>
      <c r="B90" s="240"/>
      <c r="C90" s="240"/>
      <c r="D90" s="237"/>
      <c r="E90" s="237"/>
      <c r="F90" s="237"/>
      <c r="G90" s="238"/>
    </row>
    <row r="91" spans="1:7" s="23" customFormat="1" ht="15" customHeight="1">
      <c r="A91" s="239"/>
      <c r="B91" s="240"/>
      <c r="C91" s="240"/>
      <c r="D91" s="237"/>
      <c r="E91" s="237"/>
      <c r="F91" s="237"/>
      <c r="G91" s="238"/>
    </row>
    <row r="92" spans="1:7" s="23" customFormat="1" ht="6.95" customHeight="1">
      <c r="A92" s="239"/>
      <c r="B92" s="240"/>
      <c r="C92" s="240"/>
      <c r="D92" s="237"/>
      <c r="E92" s="237"/>
      <c r="F92" s="237"/>
      <c r="G92" s="238"/>
    </row>
    <row r="93" spans="1:7" s="23" customFormat="1" ht="6.95" customHeight="1">
      <c r="A93" s="239"/>
      <c r="B93" s="240"/>
      <c r="C93" s="240"/>
      <c r="D93" s="237"/>
      <c r="E93" s="237"/>
      <c r="F93" s="237"/>
      <c r="G93" s="238"/>
    </row>
    <row r="94" spans="1:7" s="44" customFormat="1" ht="6.95" customHeight="1">
      <c r="A94" s="239"/>
      <c r="B94" s="240"/>
      <c r="C94" s="240"/>
      <c r="D94" s="237"/>
      <c r="E94" s="237"/>
      <c r="F94" s="237"/>
      <c r="G94" s="238"/>
    </row>
    <row r="95" spans="1:7" s="44" customFormat="1" ht="6.95" customHeight="1">
      <c r="A95" s="239"/>
      <c r="B95" s="240"/>
      <c r="C95" s="240"/>
      <c r="D95" s="237"/>
      <c r="E95" s="237"/>
      <c r="F95" s="237"/>
      <c r="G95" s="238"/>
    </row>
    <row r="96" spans="1:7" s="44" customFormat="1" ht="6.95" customHeight="1">
      <c r="A96" s="239"/>
      <c r="B96" s="240"/>
      <c r="C96" s="240"/>
      <c r="D96" s="237"/>
      <c r="E96" s="237"/>
      <c r="F96" s="237"/>
      <c r="G96" s="238"/>
    </row>
    <row r="97" spans="1:7" s="44" customFormat="1" ht="6.95" customHeight="1">
      <c r="A97" s="239"/>
      <c r="B97" s="240"/>
      <c r="C97" s="240"/>
      <c r="D97" s="237"/>
      <c r="E97" s="237"/>
      <c r="F97" s="237"/>
      <c r="G97" s="238"/>
    </row>
    <row r="98" spans="1:7" s="44" customFormat="1" ht="6.95" customHeight="1">
      <c r="A98" s="239"/>
      <c r="B98" s="240"/>
      <c r="C98" s="240"/>
      <c r="D98" s="237"/>
      <c r="E98" s="237"/>
      <c r="F98" s="237"/>
      <c r="G98" s="238"/>
    </row>
    <row r="99" spans="1:7" s="44" customFormat="1" ht="6.95" customHeight="1">
      <c r="A99" s="239"/>
      <c r="B99" s="240"/>
      <c r="C99" s="240"/>
      <c r="D99" s="237"/>
      <c r="E99" s="237"/>
      <c r="F99" s="237"/>
      <c r="G99" s="238"/>
    </row>
    <row r="100" spans="1:7" s="44" customFormat="1" ht="6.95" customHeight="1">
      <c r="A100" s="239"/>
      <c r="B100" s="240"/>
      <c r="C100" s="240"/>
      <c r="D100" s="237"/>
      <c r="E100" s="237"/>
      <c r="F100" s="237"/>
      <c r="G100" s="238"/>
    </row>
    <row r="101" spans="1:7" s="44" customFormat="1" ht="6.95" customHeight="1">
      <c r="A101" s="239"/>
      <c r="B101" s="240"/>
      <c r="C101" s="240"/>
      <c r="D101" s="237"/>
      <c r="E101" s="237"/>
      <c r="F101" s="237"/>
      <c r="G101" s="238"/>
    </row>
    <row r="102" spans="1:7" s="44" customFormat="1" ht="6.95" customHeight="1">
      <c r="A102" s="239"/>
      <c r="B102" s="240"/>
      <c r="C102" s="240"/>
      <c r="D102" s="237"/>
      <c r="E102" s="237"/>
      <c r="F102" s="237"/>
      <c r="G102" s="238"/>
    </row>
    <row r="103" spans="1:7" s="44" customFormat="1" ht="6.95" customHeight="1">
      <c r="A103" s="239"/>
      <c r="B103" s="240"/>
      <c r="C103" s="240"/>
      <c r="D103" s="237"/>
      <c r="E103" s="237"/>
      <c r="F103" s="237"/>
      <c r="G103" s="238"/>
    </row>
    <row r="104" spans="1:7" s="44" customFormat="1" ht="6.95" customHeight="1">
      <c r="A104" s="239"/>
      <c r="B104" s="240"/>
      <c r="C104" s="240"/>
      <c r="D104" s="237"/>
      <c r="E104" s="237"/>
      <c r="F104" s="237"/>
      <c r="G104" s="238"/>
    </row>
    <row r="105" spans="1:7" s="44" customFormat="1" ht="6.95" customHeight="1">
      <c r="A105" s="239"/>
      <c r="B105" s="240"/>
      <c r="C105" s="240"/>
      <c r="D105" s="237"/>
      <c r="E105" s="237"/>
      <c r="F105" s="237"/>
      <c r="G105" s="238"/>
    </row>
    <row r="106" spans="1:7" s="44" customFormat="1" ht="6.95" customHeight="1">
      <c r="A106" s="239"/>
      <c r="B106" s="240"/>
      <c r="C106" s="240"/>
      <c r="D106" s="237"/>
      <c r="E106" s="237"/>
      <c r="F106" s="237"/>
      <c r="G106" s="238"/>
    </row>
    <row r="107" spans="1:7" s="44" customFormat="1" ht="6.95" customHeight="1">
      <c r="A107" s="239"/>
      <c r="B107" s="240"/>
      <c r="C107" s="240"/>
      <c r="D107" s="237"/>
      <c r="E107" s="237"/>
      <c r="F107" s="237"/>
      <c r="G107" s="238"/>
    </row>
    <row r="108" spans="1:7" s="44" customFormat="1" ht="6.95" customHeight="1">
      <c r="A108" s="239"/>
      <c r="B108" s="240"/>
      <c r="C108" s="240"/>
      <c r="D108" s="237"/>
      <c r="E108" s="237"/>
      <c r="F108" s="237"/>
      <c r="G108" s="238"/>
    </row>
    <row r="109" spans="1:7" s="44" customFormat="1" ht="6.95" customHeight="1">
      <c r="A109" s="239"/>
      <c r="B109" s="240"/>
      <c r="C109" s="240"/>
      <c r="D109" s="237"/>
      <c r="E109" s="237"/>
      <c r="F109" s="237"/>
      <c r="G109" s="238"/>
    </row>
    <row r="110" spans="1:7" s="44" customFormat="1" ht="6.95" customHeight="1">
      <c r="A110" s="239"/>
      <c r="B110" s="240"/>
      <c r="C110" s="240"/>
      <c r="D110" s="237"/>
      <c r="E110" s="237"/>
      <c r="F110" s="237"/>
      <c r="G110" s="238"/>
    </row>
    <row r="111" spans="1:7" s="44" customFormat="1" ht="6.95" customHeight="1">
      <c r="A111" s="239"/>
      <c r="B111" s="240"/>
      <c r="C111" s="240"/>
      <c r="D111" s="237"/>
      <c r="E111" s="237"/>
      <c r="F111" s="237"/>
      <c r="G111" s="238"/>
    </row>
    <row r="112" spans="1:7" s="44" customFormat="1" ht="6.95" customHeight="1">
      <c r="A112" s="239"/>
      <c r="B112" s="240"/>
      <c r="C112" s="240"/>
      <c r="D112" s="237"/>
      <c r="E112" s="237"/>
      <c r="F112" s="237"/>
      <c r="G112" s="238"/>
    </row>
    <row r="113" spans="1:7" s="44" customFormat="1" ht="6.95" customHeight="1">
      <c r="A113" s="239"/>
      <c r="B113" s="240"/>
      <c r="C113" s="240"/>
      <c r="D113" s="237"/>
      <c r="E113" s="237"/>
      <c r="F113" s="237"/>
      <c r="G113" s="238"/>
    </row>
    <row r="114" spans="1:7" s="44" customFormat="1" ht="6.95" customHeight="1">
      <c r="A114" s="239"/>
      <c r="B114" s="240"/>
      <c r="C114" s="240"/>
      <c r="D114" s="237"/>
      <c r="E114" s="237"/>
      <c r="F114" s="237"/>
      <c r="G114" s="238"/>
    </row>
    <row r="115" spans="1:7" s="44" customFormat="1" ht="6.95" customHeight="1">
      <c r="A115" s="239"/>
      <c r="B115" s="240"/>
      <c r="C115" s="240"/>
      <c r="D115" s="237"/>
      <c r="E115" s="237"/>
      <c r="F115" s="237"/>
      <c r="G115" s="238"/>
    </row>
    <row r="116" spans="1:7" s="44" customFormat="1" ht="6.95" customHeight="1">
      <c r="A116" s="239"/>
      <c r="B116" s="240"/>
      <c r="C116" s="240"/>
      <c r="D116" s="237"/>
      <c r="E116" s="237"/>
      <c r="F116" s="237"/>
      <c r="G116" s="238"/>
    </row>
    <row r="117" spans="1:7" s="44" customFormat="1" ht="6.95" customHeight="1">
      <c r="A117" s="239"/>
      <c r="B117" s="240"/>
      <c r="C117" s="240"/>
      <c r="D117" s="237"/>
      <c r="E117" s="237"/>
      <c r="F117" s="237"/>
      <c r="G117" s="238"/>
    </row>
    <row r="118" spans="1:7" s="44" customFormat="1" ht="6.95" customHeight="1">
      <c r="A118" s="239"/>
      <c r="B118" s="240"/>
      <c r="C118" s="240"/>
      <c r="D118" s="237"/>
      <c r="E118" s="237"/>
      <c r="F118" s="237"/>
      <c r="G118" s="238"/>
    </row>
    <row r="119" spans="1:7" s="44" customFormat="1" ht="6.95" customHeight="1">
      <c r="A119" s="239"/>
      <c r="B119" s="240"/>
      <c r="C119" s="240"/>
      <c r="D119" s="237"/>
      <c r="E119" s="237"/>
      <c r="F119" s="237"/>
      <c r="G119" s="238"/>
    </row>
    <row r="120" spans="1:7" s="44" customFormat="1" ht="6.95" customHeight="1">
      <c r="A120" s="239"/>
      <c r="B120" s="240"/>
      <c r="C120" s="240"/>
      <c r="D120" s="237"/>
      <c r="E120" s="237"/>
      <c r="F120" s="237"/>
      <c r="G120" s="238"/>
    </row>
    <row r="121" spans="1:7" s="44" customFormat="1" ht="6.95" customHeight="1">
      <c r="A121" s="239"/>
      <c r="B121" s="240"/>
      <c r="C121" s="240"/>
      <c r="D121" s="237"/>
      <c r="E121" s="237"/>
      <c r="F121" s="237"/>
      <c r="G121" s="238"/>
    </row>
    <row r="122" spans="1:7" s="44" customFormat="1" ht="6.95" customHeight="1">
      <c r="A122" s="239"/>
      <c r="B122" s="240"/>
      <c r="C122" s="240"/>
      <c r="D122" s="237"/>
      <c r="E122" s="237"/>
      <c r="F122" s="237"/>
      <c r="G122" s="238"/>
    </row>
    <row r="123" spans="1:7" s="44" customFormat="1" ht="6.95" customHeight="1">
      <c r="A123" s="239"/>
      <c r="B123" s="240"/>
      <c r="C123" s="240"/>
      <c r="D123" s="237"/>
      <c r="E123" s="237"/>
      <c r="F123" s="237"/>
      <c r="G123" s="238"/>
    </row>
    <row r="124" spans="1:7" s="44" customFormat="1" ht="6.95" customHeight="1">
      <c r="A124" s="239"/>
      <c r="B124" s="240"/>
      <c r="C124" s="240"/>
      <c r="D124" s="237"/>
      <c r="E124" s="237"/>
      <c r="F124" s="237"/>
      <c r="G124" s="238"/>
    </row>
    <row r="125" spans="1:7" s="44" customFormat="1" ht="6.95" customHeight="1">
      <c r="A125" s="239"/>
      <c r="B125" s="240"/>
      <c r="C125" s="240"/>
      <c r="D125" s="237"/>
      <c r="E125" s="237"/>
      <c r="F125" s="237"/>
      <c r="G125" s="238"/>
    </row>
    <row r="126" spans="1:7" s="44" customFormat="1" ht="6.95" customHeight="1">
      <c r="A126" s="239"/>
      <c r="B126" s="240"/>
      <c r="C126" s="240"/>
      <c r="D126" s="237"/>
      <c r="E126" s="237"/>
      <c r="F126" s="237"/>
      <c r="G126" s="238"/>
    </row>
    <row r="127" spans="1:7" s="44" customFormat="1" ht="6.95" customHeight="1">
      <c r="A127" s="239"/>
      <c r="B127" s="240"/>
      <c r="C127" s="240"/>
      <c r="D127" s="237"/>
      <c r="E127" s="237"/>
      <c r="F127" s="237"/>
      <c r="G127" s="238"/>
    </row>
    <row r="128" spans="1:7" s="44" customFormat="1" ht="6.95" customHeight="1">
      <c r="A128" s="239"/>
      <c r="B128" s="240"/>
      <c r="C128" s="240"/>
      <c r="D128" s="237"/>
      <c r="E128" s="237"/>
      <c r="F128" s="237"/>
      <c r="G128" s="238"/>
    </row>
    <row r="129" spans="1:7" s="44" customFormat="1" ht="6.95" customHeight="1">
      <c r="A129" s="239"/>
      <c r="B129" s="240"/>
      <c r="C129" s="240"/>
      <c r="D129" s="237"/>
      <c r="E129" s="237"/>
      <c r="F129" s="237"/>
      <c r="G129" s="238"/>
    </row>
    <row r="130" spans="1:7" s="44" customFormat="1" ht="6.95" customHeight="1">
      <c r="A130" s="239"/>
      <c r="B130" s="240"/>
      <c r="C130" s="240"/>
      <c r="D130" s="237"/>
      <c r="E130" s="237"/>
      <c r="F130" s="237"/>
      <c r="G130" s="238"/>
    </row>
    <row r="131" spans="1:7" s="44" customFormat="1" ht="6.95" customHeight="1">
      <c r="A131" s="239"/>
      <c r="B131" s="240"/>
      <c r="C131" s="240"/>
      <c r="D131" s="237"/>
      <c r="E131" s="237"/>
      <c r="F131" s="237"/>
      <c r="G131" s="238"/>
    </row>
    <row r="132" spans="1:7" s="44" customFormat="1" ht="6.95" customHeight="1">
      <c r="A132" s="239"/>
      <c r="B132" s="240"/>
      <c r="C132" s="240"/>
      <c r="D132" s="237"/>
      <c r="E132" s="237"/>
      <c r="F132" s="237"/>
      <c r="G132" s="238"/>
    </row>
    <row r="133" spans="1:7" s="44" customFormat="1" ht="6.95" customHeight="1">
      <c r="A133" s="239"/>
      <c r="B133" s="240"/>
      <c r="C133" s="240"/>
      <c r="D133" s="237"/>
      <c r="E133" s="237"/>
      <c r="F133" s="237"/>
      <c r="G133" s="238"/>
    </row>
    <row r="134" spans="1:7" s="44" customFormat="1" ht="6.95" customHeight="1">
      <c r="A134" s="239"/>
      <c r="B134" s="240"/>
      <c r="C134" s="240"/>
      <c r="D134" s="237"/>
      <c r="E134" s="237"/>
      <c r="F134" s="237"/>
      <c r="G134" s="238"/>
    </row>
    <row r="135" spans="1:7" s="44" customFormat="1" ht="6.95" customHeight="1">
      <c r="A135" s="239"/>
      <c r="B135" s="240"/>
      <c r="C135" s="240"/>
      <c r="D135" s="237"/>
      <c r="E135" s="237"/>
      <c r="F135" s="237"/>
      <c r="G135" s="238"/>
    </row>
    <row r="136" spans="1:7" s="44" customFormat="1" ht="6.95" customHeight="1">
      <c r="A136" s="239"/>
      <c r="B136" s="240"/>
      <c r="C136" s="240"/>
      <c r="D136" s="237"/>
      <c r="E136" s="237"/>
      <c r="F136" s="237"/>
      <c r="G136" s="238"/>
    </row>
    <row r="137" spans="1:7" s="44" customFormat="1" ht="6.95" customHeight="1">
      <c r="A137" s="239"/>
      <c r="B137" s="240"/>
      <c r="C137" s="240"/>
      <c r="D137" s="237"/>
      <c r="E137" s="237"/>
      <c r="F137" s="237"/>
      <c r="G137" s="238"/>
    </row>
    <row r="138" spans="1:7" s="44" customFormat="1" ht="6.95" customHeight="1">
      <c r="A138" s="239"/>
      <c r="B138" s="240"/>
      <c r="C138" s="240"/>
      <c r="D138" s="237"/>
      <c r="E138" s="237"/>
      <c r="F138" s="237"/>
      <c r="G138" s="238"/>
    </row>
    <row r="139" spans="1:7" s="44" customFormat="1" ht="6.95" customHeight="1">
      <c r="A139" s="239"/>
      <c r="B139" s="240"/>
      <c r="C139" s="240"/>
      <c r="D139" s="237"/>
      <c r="E139" s="237"/>
      <c r="F139" s="237"/>
      <c r="G139" s="238"/>
    </row>
    <row r="140" spans="1:7" s="44" customFormat="1" ht="6.95" customHeight="1">
      <c r="A140" s="239"/>
      <c r="B140" s="240"/>
      <c r="C140" s="240"/>
      <c r="D140" s="237"/>
      <c r="E140" s="237"/>
      <c r="F140" s="237"/>
      <c r="G140" s="238"/>
    </row>
    <row r="141" spans="1:7" s="44" customFormat="1" ht="6.95" customHeight="1">
      <c r="A141" s="239"/>
      <c r="B141" s="240"/>
      <c r="C141" s="240"/>
      <c r="D141" s="237"/>
      <c r="E141" s="237"/>
      <c r="F141" s="237"/>
      <c r="G141" s="238"/>
    </row>
    <row r="142" spans="1:7" s="44" customFormat="1" ht="6.95" customHeight="1">
      <c r="A142" s="239"/>
      <c r="B142" s="240"/>
      <c r="C142" s="240"/>
      <c r="D142" s="237"/>
      <c r="E142" s="237"/>
      <c r="F142" s="237"/>
      <c r="G142" s="238"/>
    </row>
    <row r="143" spans="1:7" s="44" customFormat="1" ht="6.95" customHeight="1">
      <c r="A143" s="239"/>
      <c r="B143" s="240"/>
      <c r="C143" s="240"/>
      <c r="D143" s="237"/>
      <c r="E143" s="237"/>
      <c r="F143" s="237"/>
      <c r="G143" s="238"/>
    </row>
    <row r="144" spans="1:7" s="44" customFormat="1" ht="6.95" customHeight="1">
      <c r="A144" s="239"/>
      <c r="B144" s="240"/>
      <c r="C144" s="240"/>
      <c r="D144" s="237"/>
      <c r="E144" s="237"/>
      <c r="F144" s="237"/>
      <c r="G144" s="238"/>
    </row>
    <row r="145" spans="1:7" s="44" customFormat="1" ht="6.95" customHeight="1">
      <c r="A145" s="239"/>
      <c r="B145" s="240"/>
      <c r="C145" s="240"/>
      <c r="D145" s="237"/>
      <c r="E145" s="237"/>
      <c r="F145" s="237"/>
      <c r="G145" s="238"/>
    </row>
    <row r="146" spans="1:7" s="44" customFormat="1" ht="6.95" customHeight="1">
      <c r="A146" s="239"/>
      <c r="B146" s="240"/>
      <c r="C146" s="240"/>
      <c r="D146" s="237"/>
      <c r="E146" s="237"/>
      <c r="F146" s="237"/>
      <c r="G146" s="238"/>
    </row>
    <row r="147" spans="1:7" s="44" customFormat="1" ht="6.95" customHeight="1">
      <c r="A147" s="239"/>
      <c r="B147" s="240"/>
      <c r="C147" s="240"/>
      <c r="D147" s="237"/>
      <c r="E147" s="237"/>
      <c r="F147" s="237"/>
      <c r="G147" s="238"/>
    </row>
    <row r="148" spans="1:7" s="44" customFormat="1" ht="6.95" customHeight="1">
      <c r="A148" s="239"/>
      <c r="B148" s="240"/>
      <c r="C148" s="240"/>
      <c r="D148" s="237"/>
      <c r="E148" s="237"/>
      <c r="F148" s="237"/>
      <c r="G148" s="238"/>
    </row>
    <row r="149" spans="1:7" s="44" customFormat="1" ht="6.95" customHeight="1">
      <c r="A149" s="239"/>
      <c r="B149" s="240"/>
      <c r="C149" s="240"/>
      <c r="D149" s="237"/>
      <c r="E149" s="237"/>
      <c r="F149" s="237"/>
      <c r="G149" s="238"/>
    </row>
    <row r="150" spans="1:7" s="44" customFormat="1" ht="6.95" customHeight="1">
      <c r="A150" s="239"/>
      <c r="B150" s="240"/>
      <c r="C150" s="240"/>
      <c r="D150" s="237"/>
      <c r="E150" s="237"/>
      <c r="F150" s="237"/>
      <c r="G150" s="238"/>
    </row>
    <row r="151" spans="1:7" s="44" customFormat="1" ht="6.95" customHeight="1">
      <c r="A151" s="239"/>
      <c r="B151" s="240"/>
      <c r="C151" s="240"/>
      <c r="D151" s="237"/>
      <c r="E151" s="237"/>
      <c r="F151" s="237"/>
      <c r="G151" s="238"/>
    </row>
    <row r="152" spans="1:7" s="44" customFormat="1" ht="6.95" customHeight="1">
      <c r="A152" s="239"/>
      <c r="B152" s="240"/>
      <c r="C152" s="240"/>
      <c r="D152" s="237"/>
      <c r="E152" s="237"/>
      <c r="F152" s="237"/>
      <c r="G152" s="238"/>
    </row>
    <row r="153" spans="1:7" s="44" customFormat="1" ht="6.95" customHeight="1">
      <c r="A153" s="239"/>
      <c r="B153" s="240"/>
      <c r="C153" s="240"/>
      <c r="D153" s="237"/>
      <c r="E153" s="237"/>
      <c r="F153" s="237"/>
      <c r="G153" s="238"/>
    </row>
    <row r="154" spans="1:7" s="44" customFormat="1" ht="6.95" customHeight="1">
      <c r="A154" s="239"/>
      <c r="B154" s="240"/>
      <c r="C154" s="240"/>
      <c r="D154" s="237"/>
      <c r="E154" s="237"/>
      <c r="F154" s="237"/>
      <c r="G154" s="238"/>
    </row>
    <row r="155" spans="1:7" s="44" customFormat="1" ht="6.95" customHeight="1">
      <c r="A155" s="239"/>
      <c r="B155" s="240"/>
      <c r="C155" s="240"/>
      <c r="D155" s="237"/>
      <c r="E155" s="237"/>
      <c r="F155" s="237"/>
      <c r="G155" s="238"/>
    </row>
    <row r="156" spans="1:7" s="44" customFormat="1" ht="6.95" customHeight="1">
      <c r="A156" s="239"/>
      <c r="B156" s="240"/>
      <c r="C156" s="240"/>
      <c r="D156" s="237"/>
      <c r="E156" s="237"/>
      <c r="F156" s="237"/>
      <c r="G156" s="238"/>
    </row>
    <row r="157" spans="1:7" s="44" customFormat="1" ht="6.95" customHeight="1">
      <c r="A157" s="239"/>
      <c r="B157" s="240"/>
      <c r="C157" s="240"/>
      <c r="D157" s="237"/>
      <c r="E157" s="237"/>
      <c r="F157" s="237"/>
      <c r="G157" s="238"/>
    </row>
    <row r="158" spans="1:7" s="44" customFormat="1" ht="6.95" customHeight="1">
      <c r="A158" s="239"/>
      <c r="B158" s="240"/>
      <c r="C158" s="240"/>
      <c r="D158" s="237"/>
      <c r="E158" s="237"/>
      <c r="F158" s="237"/>
      <c r="G158" s="238"/>
    </row>
    <row r="159" spans="1:7" s="44" customFormat="1" ht="6.95" customHeight="1">
      <c r="A159" s="239"/>
      <c r="B159" s="240"/>
      <c r="C159" s="240"/>
      <c r="D159" s="237"/>
      <c r="E159" s="237"/>
      <c r="F159" s="237"/>
      <c r="G159" s="238"/>
    </row>
    <row r="160" spans="1:7" s="44" customFormat="1" ht="6.95" customHeight="1">
      <c r="A160" s="239"/>
      <c r="B160" s="240"/>
      <c r="C160" s="240"/>
      <c r="D160" s="237"/>
      <c r="E160" s="237"/>
      <c r="F160" s="237"/>
      <c r="G160" s="238"/>
    </row>
    <row r="161" spans="1:7" s="44" customFormat="1" ht="6.95" customHeight="1">
      <c r="A161" s="239"/>
      <c r="B161" s="240"/>
      <c r="C161" s="240"/>
      <c r="D161" s="237"/>
      <c r="E161" s="237"/>
      <c r="F161" s="237"/>
      <c r="G161" s="238"/>
    </row>
    <row r="162" spans="1:7" s="44" customFormat="1" ht="6.95" customHeight="1">
      <c r="A162" s="239"/>
      <c r="B162" s="240"/>
      <c r="C162" s="240"/>
      <c r="D162" s="237"/>
      <c r="E162" s="237"/>
      <c r="F162" s="237"/>
      <c r="G162" s="238"/>
    </row>
    <row r="163" spans="1:7" s="44" customFormat="1" ht="6.95" customHeight="1">
      <c r="A163" s="239"/>
      <c r="B163" s="240"/>
      <c r="C163" s="240"/>
      <c r="D163" s="237"/>
      <c r="E163" s="237"/>
      <c r="F163" s="237"/>
      <c r="G163" s="238"/>
    </row>
    <row r="164" spans="1:7" s="44" customFormat="1" ht="6.95" customHeight="1">
      <c r="A164" s="239"/>
      <c r="B164" s="240"/>
      <c r="C164" s="240"/>
      <c r="D164" s="237"/>
      <c r="E164" s="237"/>
      <c r="F164" s="237"/>
      <c r="G164" s="238"/>
    </row>
    <row r="165" spans="1:7" s="44" customFormat="1" ht="6.95" customHeight="1">
      <c r="A165" s="239"/>
      <c r="B165" s="240"/>
      <c r="C165" s="240"/>
      <c r="D165" s="237"/>
      <c r="E165" s="237"/>
      <c r="F165" s="237"/>
      <c r="G165" s="238"/>
    </row>
    <row r="166" spans="1:7" s="44" customFormat="1" ht="6.95" customHeight="1">
      <c r="A166" s="239"/>
      <c r="B166" s="240"/>
      <c r="C166" s="240"/>
      <c r="D166" s="237"/>
      <c r="E166" s="237"/>
      <c r="F166" s="237"/>
      <c r="G166" s="238"/>
    </row>
    <row r="167" spans="1:7" s="44" customFormat="1" ht="6.95" customHeight="1">
      <c r="A167" s="239"/>
      <c r="B167" s="240"/>
      <c r="C167" s="240"/>
      <c r="D167" s="237"/>
      <c r="E167" s="237"/>
      <c r="F167" s="237"/>
      <c r="G167" s="238"/>
    </row>
    <row r="168" spans="1:7" s="44" customFormat="1" ht="6.95" customHeight="1">
      <c r="A168" s="239"/>
      <c r="B168" s="240"/>
      <c r="C168" s="240"/>
      <c r="D168" s="237"/>
      <c r="E168" s="237"/>
      <c r="F168" s="237"/>
      <c r="G168" s="238"/>
    </row>
    <row r="169" spans="1:7" s="44" customFormat="1" ht="6.95" customHeight="1">
      <c r="A169" s="239"/>
      <c r="B169" s="240"/>
      <c r="C169" s="240"/>
      <c r="D169" s="237"/>
      <c r="E169" s="237"/>
      <c r="F169" s="237"/>
      <c r="G169" s="238"/>
    </row>
    <row r="170" spans="1:7" s="44" customFormat="1" ht="6.95" customHeight="1">
      <c r="A170" s="239"/>
      <c r="B170" s="240"/>
      <c r="C170" s="240"/>
      <c r="D170" s="237"/>
      <c r="E170" s="237"/>
      <c r="F170" s="237"/>
      <c r="G170" s="238"/>
    </row>
    <row r="171" spans="1:7" s="44" customFormat="1" ht="6.95" customHeight="1">
      <c r="A171" s="239"/>
      <c r="B171" s="240"/>
      <c r="C171" s="240"/>
      <c r="D171" s="237"/>
      <c r="E171" s="237"/>
      <c r="F171" s="237"/>
      <c r="G171" s="238"/>
    </row>
    <row r="172" spans="1:7" s="44" customFormat="1" ht="6.95" customHeight="1">
      <c r="A172" s="239"/>
      <c r="B172" s="240"/>
      <c r="C172" s="240"/>
      <c r="D172" s="237"/>
      <c r="E172" s="237"/>
      <c r="F172" s="237"/>
      <c r="G172" s="238"/>
    </row>
    <row r="173" spans="1:7" s="44" customFormat="1" ht="6.95" customHeight="1">
      <c r="A173" s="239"/>
      <c r="B173" s="240"/>
      <c r="C173" s="240"/>
      <c r="D173" s="237"/>
      <c r="E173" s="237"/>
      <c r="F173" s="237"/>
      <c r="G173" s="238"/>
    </row>
    <row r="174" spans="1:7" s="44" customFormat="1" ht="6.95" customHeight="1">
      <c r="A174" s="239"/>
      <c r="B174" s="240"/>
      <c r="C174" s="240"/>
      <c r="D174" s="237"/>
      <c r="E174" s="237"/>
      <c r="F174" s="237"/>
      <c r="G174" s="238"/>
    </row>
    <row r="175" spans="1:7" s="44" customFormat="1" ht="6.95" customHeight="1">
      <c r="A175" s="239"/>
      <c r="B175" s="240"/>
      <c r="C175" s="240"/>
      <c r="D175" s="237"/>
      <c r="E175" s="237"/>
      <c r="F175" s="237"/>
      <c r="G175" s="238"/>
    </row>
    <row r="176" spans="1:7" s="44" customFormat="1" ht="6.95" customHeight="1">
      <c r="A176" s="239"/>
      <c r="B176" s="240"/>
      <c r="C176" s="240"/>
      <c r="D176" s="237"/>
      <c r="E176" s="237"/>
      <c r="F176" s="237"/>
      <c r="G176" s="238"/>
    </row>
    <row r="177" spans="1:7" s="44" customFormat="1" ht="6.95" customHeight="1">
      <c r="A177" s="239"/>
      <c r="B177" s="240"/>
      <c r="C177" s="240"/>
      <c r="D177" s="237"/>
      <c r="E177" s="237"/>
      <c r="F177" s="237"/>
      <c r="G177" s="238"/>
    </row>
    <row r="178" spans="1:7" s="44" customFormat="1" ht="6.95" customHeight="1">
      <c r="A178" s="239"/>
      <c r="B178" s="240"/>
      <c r="C178" s="240"/>
      <c r="D178" s="237"/>
      <c r="E178" s="237"/>
      <c r="F178" s="237"/>
      <c r="G178" s="238"/>
    </row>
    <row r="179" spans="1:7" s="44" customFormat="1" ht="6.95" customHeight="1">
      <c r="A179" s="239"/>
      <c r="B179" s="240"/>
      <c r="C179" s="240"/>
      <c r="D179" s="237"/>
      <c r="E179" s="237"/>
      <c r="F179" s="237"/>
      <c r="G179" s="238"/>
    </row>
    <row r="180" spans="1:7" s="44" customFormat="1" ht="6.95" customHeight="1">
      <c r="A180" s="239"/>
      <c r="B180" s="240"/>
      <c r="C180" s="240"/>
      <c r="D180" s="237"/>
      <c r="E180" s="237"/>
      <c r="F180" s="237"/>
      <c r="G180" s="238"/>
    </row>
    <row r="181" spans="1:7" s="44" customFormat="1" ht="6.95" customHeight="1">
      <c r="A181" s="239"/>
      <c r="B181" s="240"/>
      <c r="C181" s="240"/>
      <c r="D181" s="237"/>
      <c r="E181" s="237"/>
      <c r="F181" s="237"/>
      <c r="G181" s="238"/>
    </row>
    <row r="182" spans="1:7" s="44" customFormat="1" ht="6.95" customHeight="1">
      <c r="A182" s="239"/>
      <c r="B182" s="240"/>
      <c r="C182" s="240"/>
      <c r="D182" s="237"/>
      <c r="E182" s="237"/>
      <c r="F182" s="237"/>
      <c r="G182" s="238"/>
    </row>
    <row r="183" spans="1:7" s="44" customFormat="1" ht="6.95" customHeight="1">
      <c r="A183" s="239"/>
      <c r="B183" s="240"/>
      <c r="C183" s="240"/>
      <c r="D183" s="237"/>
      <c r="E183" s="237"/>
      <c r="F183" s="237"/>
      <c r="G183" s="238"/>
    </row>
    <row r="184" spans="1:7" s="44" customFormat="1" ht="6.95" customHeight="1">
      <c r="A184" s="239"/>
      <c r="B184" s="240"/>
      <c r="C184" s="240"/>
      <c r="D184" s="237"/>
      <c r="E184" s="237"/>
      <c r="F184" s="237"/>
      <c r="G184" s="238"/>
    </row>
    <row r="185" spans="1:7" s="44" customFormat="1" ht="6.95" customHeight="1">
      <c r="A185" s="239"/>
      <c r="B185" s="240"/>
      <c r="C185" s="240"/>
      <c r="D185" s="237"/>
      <c r="E185" s="237"/>
      <c r="F185" s="237"/>
      <c r="G185" s="238"/>
    </row>
    <row r="186" spans="1:7" s="44" customFormat="1" ht="6.95" customHeight="1">
      <c r="A186" s="239"/>
      <c r="B186" s="240"/>
      <c r="C186" s="240"/>
      <c r="D186" s="237"/>
      <c r="E186" s="237"/>
      <c r="F186" s="237"/>
      <c r="G186" s="238"/>
    </row>
    <row r="187" spans="1:7" s="44" customFormat="1" ht="6.95" customHeight="1">
      <c r="A187" s="239"/>
      <c r="B187" s="240"/>
      <c r="C187" s="240"/>
      <c r="D187" s="237"/>
      <c r="E187" s="237"/>
      <c r="F187" s="237"/>
      <c r="G187" s="238"/>
    </row>
    <row r="188" spans="1:7" s="44" customFormat="1" ht="6.95" customHeight="1">
      <c r="A188" s="239"/>
      <c r="B188" s="240"/>
      <c r="C188" s="240"/>
      <c r="D188" s="237"/>
      <c r="E188" s="237"/>
      <c r="F188" s="237"/>
      <c r="G188" s="238"/>
    </row>
    <row r="189" spans="1:7" s="44" customFormat="1" ht="6.95" customHeight="1">
      <c r="A189" s="239"/>
      <c r="B189" s="240"/>
      <c r="C189" s="240"/>
      <c r="D189" s="237"/>
      <c r="E189" s="237"/>
      <c r="F189" s="237"/>
      <c r="G189" s="238"/>
    </row>
    <row r="190" spans="1:7" s="44" customFormat="1" ht="6.95" customHeight="1">
      <c r="A190" s="239"/>
      <c r="B190" s="240"/>
      <c r="C190" s="240"/>
      <c r="D190" s="237"/>
      <c r="E190" s="237"/>
      <c r="F190" s="237"/>
      <c r="G190" s="238"/>
    </row>
    <row r="191" spans="1:7" s="44" customFormat="1" ht="6.95" customHeight="1">
      <c r="A191" s="239"/>
      <c r="B191" s="240"/>
      <c r="C191" s="240"/>
      <c r="D191" s="237"/>
      <c r="E191" s="237"/>
      <c r="F191" s="237"/>
      <c r="G191" s="238"/>
    </row>
    <row r="192" spans="1:7" s="44" customFormat="1" ht="6.95" customHeight="1">
      <c r="A192" s="239"/>
      <c r="B192" s="240"/>
      <c r="C192" s="240"/>
      <c r="D192" s="237"/>
      <c r="E192" s="237"/>
      <c r="F192" s="237"/>
      <c r="G192" s="238"/>
    </row>
    <row r="193" spans="1:7" s="44" customFormat="1" ht="6.95" customHeight="1">
      <c r="A193" s="239"/>
      <c r="B193" s="240"/>
      <c r="C193" s="240"/>
      <c r="D193" s="237"/>
      <c r="E193" s="237"/>
      <c r="F193" s="237"/>
      <c r="G193" s="238"/>
    </row>
    <row r="194" spans="1:7" s="44" customFormat="1" ht="6.95" customHeight="1">
      <c r="A194" s="239"/>
      <c r="B194" s="240"/>
      <c r="C194" s="240"/>
      <c r="D194" s="237"/>
      <c r="E194" s="237"/>
      <c r="F194" s="237"/>
      <c r="G194" s="238"/>
    </row>
    <row r="195" spans="1:7" s="44" customFormat="1" ht="6.95" customHeight="1">
      <c r="A195" s="239"/>
      <c r="B195" s="240"/>
      <c r="C195" s="240"/>
      <c r="D195" s="237"/>
      <c r="E195" s="237"/>
      <c r="F195" s="237"/>
      <c r="G195" s="238"/>
    </row>
    <row r="196" spans="1:7" s="44" customFormat="1" ht="6.95" customHeight="1">
      <c r="A196" s="239"/>
      <c r="B196" s="240"/>
      <c r="C196" s="240"/>
      <c r="D196" s="237"/>
      <c r="E196" s="237"/>
      <c r="F196" s="237"/>
      <c r="G196" s="238"/>
    </row>
    <row r="197" spans="1:7" s="44" customFormat="1" ht="6.95" customHeight="1">
      <c r="A197" s="239"/>
      <c r="B197" s="240"/>
      <c r="C197" s="240"/>
      <c r="D197" s="237"/>
      <c r="E197" s="237"/>
      <c r="F197" s="237"/>
      <c r="G197" s="238"/>
    </row>
    <row r="198" spans="1:7" s="44" customFormat="1" ht="6.95" customHeight="1">
      <c r="A198" s="239"/>
      <c r="B198" s="240"/>
      <c r="C198" s="240"/>
      <c r="D198" s="237"/>
      <c r="E198" s="237"/>
      <c r="F198" s="237"/>
      <c r="G198" s="238"/>
    </row>
    <row r="199" spans="1:7" s="44" customFormat="1" ht="6.95" customHeight="1">
      <c r="A199" s="239"/>
      <c r="B199" s="240"/>
      <c r="C199" s="240"/>
      <c r="D199" s="237"/>
      <c r="E199" s="237"/>
      <c r="F199" s="237"/>
      <c r="G199" s="238"/>
    </row>
    <row r="200" spans="1:7" s="44" customFormat="1" ht="6.95" customHeight="1">
      <c r="A200" s="239"/>
      <c r="B200" s="240"/>
      <c r="C200" s="240"/>
      <c r="D200" s="237"/>
      <c r="E200" s="237"/>
      <c r="F200" s="237"/>
      <c r="G200" s="238"/>
    </row>
    <row r="201" spans="1:7" s="44" customFormat="1" ht="6.95" customHeight="1">
      <c r="A201" s="239"/>
      <c r="B201" s="240"/>
      <c r="C201" s="240"/>
      <c r="D201" s="237"/>
      <c r="E201" s="237"/>
      <c r="F201" s="237"/>
      <c r="G201" s="238"/>
    </row>
    <row r="202" spans="1:7" s="44" customFormat="1" ht="6.95" customHeight="1">
      <c r="A202" s="239"/>
      <c r="B202" s="240"/>
      <c r="C202" s="240"/>
      <c r="D202" s="237"/>
      <c r="E202" s="237"/>
      <c r="F202" s="237"/>
      <c r="G202" s="238"/>
    </row>
    <row r="203" spans="1:7" s="44" customFormat="1" ht="6.95" customHeight="1">
      <c r="A203" s="239"/>
      <c r="B203" s="240"/>
      <c r="C203" s="240"/>
      <c r="D203" s="237"/>
      <c r="E203" s="237"/>
      <c r="F203" s="237"/>
      <c r="G203" s="238"/>
    </row>
    <row r="204" spans="1:7" s="44" customFormat="1" ht="6.95" customHeight="1">
      <c r="A204" s="239"/>
      <c r="B204" s="240"/>
      <c r="C204" s="240"/>
      <c r="D204" s="237"/>
      <c r="E204" s="237"/>
      <c r="F204" s="237"/>
      <c r="G204" s="238"/>
    </row>
    <row r="205" spans="1:7" s="44" customFormat="1" ht="6.95" customHeight="1">
      <c r="A205" s="239"/>
      <c r="B205" s="240"/>
      <c r="C205" s="240"/>
      <c r="D205" s="237"/>
      <c r="E205" s="237"/>
      <c r="F205" s="237"/>
      <c r="G205" s="238"/>
    </row>
    <row r="206" spans="1:7" s="44" customFormat="1" ht="6.95" customHeight="1">
      <c r="A206" s="239"/>
      <c r="B206" s="240"/>
      <c r="C206" s="240"/>
      <c r="D206" s="237"/>
      <c r="E206" s="237"/>
      <c r="F206" s="237"/>
      <c r="G206" s="238"/>
    </row>
    <row r="207" spans="1:7" s="44" customFormat="1" ht="6.95" customHeight="1">
      <c r="A207" s="239"/>
      <c r="B207" s="240"/>
      <c r="C207" s="240"/>
      <c r="D207" s="237"/>
      <c r="E207" s="237"/>
      <c r="F207" s="237"/>
      <c r="G207" s="238"/>
    </row>
    <row r="208" spans="1:7" s="44" customFormat="1" ht="6.95" customHeight="1">
      <c r="A208" s="239"/>
      <c r="B208" s="240"/>
      <c r="C208" s="240"/>
      <c r="D208" s="237"/>
      <c r="E208" s="237"/>
      <c r="F208" s="237"/>
      <c r="G208" s="238"/>
    </row>
    <row r="209" spans="1:7" s="44" customFormat="1" ht="6.95" customHeight="1">
      <c r="A209" s="239"/>
      <c r="B209" s="240"/>
      <c r="C209" s="240"/>
      <c r="D209" s="237"/>
      <c r="E209" s="237"/>
      <c r="F209" s="237"/>
      <c r="G209" s="238"/>
    </row>
    <row r="210" spans="1:7" s="44" customFormat="1" ht="6.95" customHeight="1">
      <c r="A210" s="239"/>
      <c r="B210" s="240"/>
      <c r="C210" s="240"/>
      <c r="D210" s="237"/>
      <c r="E210" s="237"/>
      <c r="F210" s="237"/>
      <c r="G210" s="238"/>
    </row>
    <row r="211" spans="1:7" s="44" customFormat="1" ht="6.95" customHeight="1">
      <c r="A211" s="239"/>
      <c r="B211" s="240"/>
      <c r="C211" s="240"/>
      <c r="D211" s="237"/>
      <c r="E211" s="237"/>
      <c r="F211" s="237"/>
      <c r="G211" s="238"/>
    </row>
    <row r="212" spans="1:7" s="44" customFormat="1" ht="6.95" customHeight="1">
      <c r="A212" s="239"/>
      <c r="B212" s="240"/>
      <c r="C212" s="240"/>
      <c r="D212" s="237"/>
      <c r="E212" s="237"/>
      <c r="F212" s="237"/>
      <c r="G212" s="238"/>
    </row>
    <row r="213" spans="1:7" s="44" customFormat="1" ht="6.95" customHeight="1">
      <c r="A213" s="239"/>
      <c r="B213" s="240"/>
      <c r="C213" s="240"/>
      <c r="D213" s="237"/>
      <c r="E213" s="237"/>
      <c r="F213" s="237"/>
      <c r="G213" s="238"/>
    </row>
    <row r="214" spans="1:7" s="44" customFormat="1" ht="6.95" customHeight="1">
      <c r="A214" s="239"/>
      <c r="B214" s="240"/>
      <c r="C214" s="240"/>
      <c r="D214" s="237"/>
      <c r="E214" s="237"/>
      <c r="F214" s="237"/>
      <c r="G214" s="238"/>
    </row>
    <row r="215" spans="1:7" s="44" customFormat="1" ht="6.95" customHeight="1">
      <c r="A215" s="239"/>
      <c r="B215" s="240"/>
      <c r="C215" s="240"/>
      <c r="D215" s="237"/>
      <c r="E215" s="237"/>
      <c r="F215" s="237"/>
      <c r="G215" s="238"/>
    </row>
    <row r="216" spans="1:7" s="44" customFormat="1" ht="6.95" customHeight="1">
      <c r="A216" s="239"/>
      <c r="B216" s="240"/>
      <c r="C216" s="240"/>
      <c r="D216" s="237"/>
      <c r="E216" s="237"/>
      <c r="F216" s="237"/>
      <c r="G216" s="238"/>
    </row>
    <row r="217" spans="1:7" s="44" customFormat="1" ht="6.95" customHeight="1">
      <c r="A217" s="239"/>
      <c r="B217" s="240"/>
      <c r="C217" s="240"/>
      <c r="D217" s="237"/>
      <c r="E217" s="237"/>
      <c r="F217" s="237"/>
      <c r="G217" s="238"/>
    </row>
    <row r="218" spans="1:7" s="44" customFormat="1" ht="6.95" customHeight="1">
      <c r="A218" s="239"/>
      <c r="B218" s="240"/>
      <c r="C218" s="240"/>
      <c r="D218" s="237"/>
      <c r="E218" s="237"/>
      <c r="F218" s="237"/>
      <c r="G218" s="238"/>
    </row>
    <row r="219" spans="1:7" s="44" customFormat="1" ht="6.95" customHeight="1">
      <c r="A219" s="239"/>
      <c r="B219" s="240"/>
      <c r="C219" s="240"/>
      <c r="D219" s="237"/>
      <c r="E219" s="237"/>
      <c r="F219" s="237"/>
      <c r="G219" s="238"/>
    </row>
    <row r="220" spans="1:7" s="44" customFormat="1" ht="6.95" customHeight="1">
      <c r="A220" s="239"/>
      <c r="B220" s="240"/>
      <c r="C220" s="240"/>
      <c r="D220" s="237"/>
      <c r="E220" s="237"/>
      <c r="F220" s="237"/>
      <c r="G220" s="238"/>
    </row>
    <row r="221" spans="1:7" s="44" customFormat="1" ht="6.95" customHeight="1">
      <c r="A221" s="239"/>
      <c r="B221" s="240"/>
      <c r="C221" s="240"/>
      <c r="D221" s="237"/>
      <c r="E221" s="237"/>
      <c r="F221" s="237"/>
      <c r="G221" s="238"/>
    </row>
    <row r="222" spans="1:7" s="44" customFormat="1" ht="6.95" customHeight="1">
      <c r="A222" s="239"/>
      <c r="B222" s="240"/>
      <c r="C222" s="240"/>
      <c r="D222" s="237"/>
      <c r="E222" s="237"/>
      <c r="F222" s="237"/>
      <c r="G222" s="238"/>
    </row>
    <row r="223" spans="1:7" s="44" customFormat="1" ht="6.95" customHeight="1">
      <c r="A223" s="239"/>
      <c r="B223" s="240"/>
      <c r="C223" s="240"/>
      <c r="D223" s="237"/>
      <c r="E223" s="237"/>
      <c r="F223" s="237"/>
      <c r="G223" s="238"/>
    </row>
    <row r="224" spans="1:7" s="44" customFormat="1" ht="6.95" customHeight="1">
      <c r="A224" s="239"/>
      <c r="B224" s="240"/>
      <c r="C224" s="240"/>
      <c r="D224" s="237"/>
      <c r="E224" s="237"/>
      <c r="F224" s="237"/>
      <c r="G224" s="238"/>
    </row>
    <row r="225" spans="1:7" s="44" customFormat="1" ht="6.95" customHeight="1">
      <c r="A225" s="239"/>
      <c r="B225" s="240"/>
      <c r="C225" s="240"/>
      <c r="D225" s="237"/>
      <c r="E225" s="237"/>
      <c r="F225" s="237"/>
      <c r="G225" s="238"/>
    </row>
    <row r="226" spans="1:7" s="44" customFormat="1" ht="6.95" customHeight="1">
      <c r="A226" s="239"/>
      <c r="B226" s="240"/>
      <c r="C226" s="240"/>
      <c r="D226" s="237"/>
      <c r="E226" s="237"/>
      <c r="F226" s="237"/>
      <c r="G226" s="238"/>
    </row>
    <row r="227" spans="1:7" s="44" customFormat="1" ht="6.95" customHeight="1">
      <c r="A227" s="239"/>
      <c r="B227" s="240"/>
      <c r="C227" s="240"/>
      <c r="D227" s="237"/>
      <c r="E227" s="237"/>
      <c r="F227" s="237"/>
      <c r="G227" s="238"/>
    </row>
    <row r="228" spans="1:7" s="44" customFormat="1" ht="6.95" customHeight="1">
      <c r="A228" s="239"/>
      <c r="B228" s="240"/>
      <c r="C228" s="240"/>
      <c r="D228" s="237"/>
      <c r="E228" s="237"/>
      <c r="F228" s="237"/>
      <c r="G228" s="238"/>
    </row>
    <row r="229" spans="1:7" s="44" customFormat="1" ht="6.95" customHeight="1">
      <c r="A229" s="239"/>
      <c r="B229" s="240"/>
      <c r="C229" s="240"/>
      <c r="D229" s="237"/>
      <c r="E229" s="237"/>
      <c r="F229" s="237"/>
      <c r="G229" s="238"/>
    </row>
    <row r="230" spans="1:7" s="44" customFormat="1" ht="6.95" customHeight="1">
      <c r="A230" s="239"/>
      <c r="B230" s="240"/>
      <c r="C230" s="240"/>
      <c r="D230" s="237"/>
      <c r="E230" s="237"/>
      <c r="F230" s="237"/>
      <c r="G230" s="238"/>
    </row>
    <row r="231" spans="1:7" s="44" customFormat="1" ht="6.95" customHeight="1">
      <c r="A231" s="239"/>
      <c r="B231" s="240"/>
      <c r="C231" s="240"/>
      <c r="D231" s="237"/>
      <c r="E231" s="237"/>
      <c r="F231" s="237"/>
      <c r="G231" s="238"/>
    </row>
    <row r="232" spans="1:7" s="44" customFormat="1" ht="6.95" customHeight="1">
      <c r="A232" s="239"/>
      <c r="B232" s="240"/>
      <c r="C232" s="240"/>
      <c r="D232" s="237"/>
      <c r="E232" s="237"/>
      <c r="F232" s="237"/>
      <c r="G232" s="238"/>
    </row>
    <row r="233" spans="1:7" s="44" customFormat="1" ht="6.95" customHeight="1">
      <c r="A233" s="239"/>
      <c r="B233" s="240"/>
      <c r="C233" s="240"/>
      <c r="D233" s="237"/>
      <c r="E233" s="237"/>
      <c r="F233" s="237"/>
      <c r="G233" s="238"/>
    </row>
    <row r="234" spans="1:7" s="44" customFormat="1" ht="6.95" customHeight="1">
      <c r="A234" s="239"/>
      <c r="B234" s="240"/>
      <c r="C234" s="240"/>
      <c r="D234" s="237"/>
      <c r="E234" s="237"/>
      <c r="F234" s="237"/>
      <c r="G234" s="238"/>
    </row>
    <row r="235" spans="1:7" s="44" customFormat="1" ht="6.95" customHeight="1">
      <c r="A235" s="239"/>
      <c r="B235" s="240"/>
      <c r="C235" s="240"/>
      <c r="D235" s="237"/>
      <c r="E235" s="237"/>
      <c r="F235" s="237"/>
      <c r="G235" s="238"/>
    </row>
    <row r="236" spans="1:7" s="44" customFormat="1" ht="6.95" customHeight="1">
      <c r="A236" s="239"/>
      <c r="B236" s="240"/>
      <c r="C236" s="240"/>
      <c r="D236" s="237"/>
      <c r="E236" s="237"/>
      <c r="F236" s="237"/>
      <c r="G236" s="238"/>
    </row>
    <row r="237" spans="1:7" s="44" customFormat="1" ht="6.95" customHeight="1">
      <c r="A237" s="239"/>
      <c r="B237" s="240"/>
      <c r="C237" s="240"/>
      <c r="D237" s="237"/>
      <c r="E237" s="237"/>
      <c r="F237" s="237"/>
      <c r="G237" s="238"/>
    </row>
    <row r="238" spans="1:7" s="44" customFormat="1" ht="6.95" customHeight="1">
      <c r="A238" s="239"/>
      <c r="B238" s="240"/>
      <c r="C238" s="240"/>
      <c r="D238" s="237"/>
      <c r="E238" s="237"/>
      <c r="F238" s="237"/>
      <c r="G238" s="238"/>
    </row>
    <row r="239" spans="1:7" s="44" customFormat="1" ht="6.95" customHeight="1">
      <c r="A239" s="239"/>
      <c r="B239" s="240"/>
      <c r="C239" s="240"/>
      <c r="D239" s="237"/>
      <c r="E239" s="237"/>
      <c r="F239" s="237"/>
      <c r="G239" s="238"/>
    </row>
    <row r="240" spans="1:7" s="44" customFormat="1" ht="6.95" customHeight="1">
      <c r="A240" s="239"/>
      <c r="B240" s="240"/>
      <c r="C240" s="240"/>
      <c r="D240" s="237"/>
      <c r="E240" s="237"/>
      <c r="F240" s="237"/>
      <c r="G240" s="238"/>
    </row>
    <row r="241" spans="1:7" s="44" customFormat="1" ht="6.95" customHeight="1">
      <c r="A241" s="239"/>
      <c r="B241" s="240"/>
      <c r="C241" s="240"/>
      <c r="D241" s="237"/>
      <c r="E241" s="237"/>
      <c r="F241" s="237"/>
      <c r="G241" s="238"/>
    </row>
    <row r="242" spans="1:7" s="44" customFormat="1" ht="6.95" customHeight="1">
      <c r="A242" s="239"/>
      <c r="B242" s="240"/>
      <c r="C242" s="240"/>
      <c r="D242" s="237"/>
      <c r="E242" s="237"/>
      <c r="F242" s="237"/>
      <c r="G242" s="238"/>
    </row>
    <row r="243" spans="1:7" s="44" customFormat="1" ht="6.95" customHeight="1">
      <c r="A243" s="239"/>
      <c r="B243" s="240"/>
      <c r="C243" s="240"/>
      <c r="D243" s="237"/>
      <c r="E243" s="237"/>
      <c r="F243" s="237"/>
      <c r="G243" s="238"/>
    </row>
    <row r="244" spans="1:7" s="44" customFormat="1" ht="6.95" customHeight="1">
      <c r="A244" s="239"/>
      <c r="B244" s="240"/>
      <c r="C244" s="240"/>
      <c r="D244" s="237"/>
      <c r="E244" s="237"/>
      <c r="F244" s="237"/>
      <c r="G244" s="238"/>
    </row>
    <row r="245" spans="1:7" s="44" customFormat="1" ht="6.95" customHeight="1">
      <c r="A245" s="239"/>
      <c r="B245" s="240"/>
      <c r="C245" s="240"/>
      <c r="D245" s="237"/>
      <c r="E245" s="237"/>
      <c r="F245" s="237"/>
      <c r="G245" s="238"/>
    </row>
    <row r="246" spans="1:7" s="44" customFormat="1" ht="6.95" customHeight="1">
      <c r="A246" s="239"/>
      <c r="B246" s="240"/>
      <c r="C246" s="240"/>
      <c r="D246" s="237"/>
      <c r="E246" s="237"/>
      <c r="F246" s="237"/>
      <c r="G246" s="238"/>
    </row>
    <row r="247" spans="1:7" s="44" customFormat="1" ht="6.95" customHeight="1">
      <c r="A247" s="239"/>
      <c r="B247" s="240"/>
      <c r="C247" s="240"/>
      <c r="D247" s="237"/>
      <c r="E247" s="237"/>
      <c r="F247" s="237"/>
      <c r="G247" s="238"/>
    </row>
    <row r="248" spans="1:7" s="44" customFormat="1" ht="6.95" customHeight="1">
      <c r="A248" s="239"/>
      <c r="B248" s="240"/>
      <c r="C248" s="240"/>
      <c r="D248" s="237"/>
      <c r="E248" s="237"/>
      <c r="F248" s="237"/>
      <c r="G248" s="238"/>
    </row>
    <row r="249" spans="1:7" s="44" customFormat="1" ht="6.95" customHeight="1">
      <c r="A249" s="239"/>
      <c r="B249" s="240"/>
      <c r="C249" s="240"/>
      <c r="D249" s="237"/>
      <c r="E249" s="237"/>
      <c r="F249" s="237"/>
      <c r="G249" s="238"/>
    </row>
    <row r="250" spans="1:7" s="44" customFormat="1" ht="6.95" customHeight="1">
      <c r="A250" s="239"/>
      <c r="B250" s="240"/>
      <c r="C250" s="240"/>
      <c r="D250" s="237"/>
      <c r="E250" s="237"/>
      <c r="F250" s="237"/>
      <c r="G250" s="238"/>
    </row>
    <row r="251" spans="1:7" s="44" customFormat="1" ht="6.95" customHeight="1">
      <c r="A251" s="239"/>
      <c r="B251" s="240"/>
      <c r="C251" s="240"/>
      <c r="D251" s="237"/>
      <c r="E251" s="237"/>
      <c r="F251" s="237"/>
      <c r="G251" s="238"/>
    </row>
    <row r="252" spans="1:7" s="44" customFormat="1" ht="6.95" customHeight="1">
      <c r="A252" s="239"/>
      <c r="B252" s="240"/>
      <c r="C252" s="240"/>
      <c r="D252" s="237"/>
      <c r="E252" s="237"/>
      <c r="F252" s="237"/>
      <c r="G252" s="238"/>
    </row>
    <row r="253" spans="1:7" s="44" customFormat="1" ht="6.95" customHeight="1">
      <c r="A253" s="239"/>
      <c r="B253" s="240"/>
      <c r="C253" s="240"/>
      <c r="D253" s="237"/>
      <c r="E253" s="237"/>
      <c r="F253" s="237"/>
      <c r="G253" s="238"/>
    </row>
    <row r="254" spans="1:7" s="44" customFormat="1" ht="6.95" customHeight="1">
      <c r="A254" s="239"/>
      <c r="B254" s="240"/>
      <c r="C254" s="240"/>
      <c r="D254" s="237"/>
      <c r="E254" s="237"/>
      <c r="F254" s="237"/>
      <c r="G254" s="238"/>
    </row>
    <row r="255" spans="1:7" s="44" customFormat="1" ht="6.95" customHeight="1">
      <c r="A255" s="239"/>
      <c r="B255" s="240"/>
      <c r="C255" s="240"/>
      <c r="D255" s="237"/>
      <c r="E255" s="237"/>
      <c r="F255" s="237"/>
      <c r="G255" s="238"/>
    </row>
    <row r="256" spans="1:7" s="44" customFormat="1" ht="6.95" customHeight="1">
      <c r="A256" s="239"/>
      <c r="B256" s="240"/>
      <c r="C256" s="240"/>
      <c r="D256" s="237"/>
      <c r="E256" s="237"/>
      <c r="F256" s="237"/>
      <c r="G256" s="238"/>
    </row>
    <row r="257" spans="1:7" s="44" customFormat="1" ht="6.95" customHeight="1">
      <c r="A257" s="239"/>
      <c r="B257" s="240"/>
      <c r="C257" s="240"/>
      <c r="D257" s="237"/>
      <c r="E257" s="237"/>
      <c r="F257" s="237"/>
      <c r="G257" s="238"/>
    </row>
    <row r="258" spans="1:7" s="44" customFormat="1" ht="6.95" customHeight="1">
      <c r="A258" s="239"/>
      <c r="B258" s="240"/>
      <c r="C258" s="240"/>
      <c r="D258" s="237"/>
      <c r="E258" s="237"/>
      <c r="F258" s="237"/>
      <c r="G258" s="238"/>
    </row>
    <row r="259" spans="1:7" s="44" customFormat="1" ht="6.95" customHeight="1">
      <c r="A259" s="239"/>
      <c r="B259" s="240"/>
      <c r="C259" s="240"/>
      <c r="D259" s="237"/>
      <c r="E259" s="237"/>
      <c r="F259" s="237"/>
      <c r="G259" s="238"/>
    </row>
    <row r="260" spans="1:7" s="44" customFormat="1" ht="6.95" customHeight="1">
      <c r="A260" s="239"/>
      <c r="B260" s="240"/>
      <c r="C260" s="240"/>
      <c r="D260" s="237"/>
      <c r="E260" s="237"/>
      <c r="F260" s="237"/>
      <c r="G260" s="238"/>
    </row>
    <row r="261" spans="1:7" s="44" customFormat="1" ht="6.95" customHeight="1">
      <c r="A261" s="239"/>
      <c r="B261" s="240"/>
      <c r="C261" s="240"/>
      <c r="D261" s="237"/>
      <c r="E261" s="237"/>
      <c r="F261" s="237"/>
      <c r="G261" s="238"/>
    </row>
    <row r="262" spans="1:7" s="44" customFormat="1" ht="6.95" customHeight="1">
      <c r="A262" s="239"/>
      <c r="B262" s="240"/>
      <c r="C262" s="240"/>
      <c r="D262" s="237"/>
      <c r="E262" s="237"/>
      <c r="F262" s="237"/>
      <c r="G262" s="238"/>
    </row>
    <row r="263" spans="1:7" s="44" customFormat="1" ht="6.95" customHeight="1">
      <c r="A263" s="239"/>
      <c r="B263" s="240"/>
      <c r="C263" s="240"/>
      <c r="D263" s="237"/>
      <c r="E263" s="237"/>
      <c r="F263" s="237"/>
      <c r="G263" s="238"/>
    </row>
    <row r="264" spans="1:7" s="44" customFormat="1" ht="6.95" customHeight="1">
      <c r="A264" s="239"/>
      <c r="B264" s="240"/>
      <c r="C264" s="240"/>
      <c r="D264" s="237"/>
      <c r="E264" s="237"/>
      <c r="F264" s="237"/>
      <c r="G264" s="238"/>
    </row>
    <row r="265" spans="1:7" s="44" customFormat="1" ht="6.95" customHeight="1">
      <c r="A265" s="239"/>
      <c r="B265" s="240"/>
      <c r="C265" s="240"/>
      <c r="D265" s="237"/>
      <c r="E265" s="237"/>
      <c r="F265" s="237"/>
      <c r="G265" s="238"/>
    </row>
    <row r="266" spans="1:7" s="44" customFormat="1" ht="6.95" customHeight="1">
      <c r="A266" s="239"/>
      <c r="B266" s="240"/>
      <c r="C266" s="240"/>
      <c r="D266" s="237"/>
      <c r="E266" s="237"/>
      <c r="F266" s="237"/>
      <c r="G266" s="238"/>
    </row>
    <row r="267" spans="1:7" s="44" customFormat="1" ht="6.95" customHeight="1">
      <c r="A267" s="239"/>
      <c r="B267" s="240"/>
      <c r="C267" s="240"/>
      <c r="D267" s="237"/>
      <c r="E267" s="237"/>
      <c r="F267" s="237"/>
      <c r="G267" s="238"/>
    </row>
    <row r="268" spans="1:7" s="44" customFormat="1" ht="6.95" customHeight="1">
      <c r="A268" s="239"/>
      <c r="B268" s="240"/>
      <c r="C268" s="240"/>
      <c r="D268" s="237"/>
      <c r="E268" s="237"/>
      <c r="F268" s="237"/>
      <c r="G268" s="238"/>
    </row>
    <row r="269" spans="1:7" s="44" customFormat="1" ht="6.95" customHeight="1">
      <c r="A269" s="239"/>
      <c r="B269" s="240"/>
      <c r="C269" s="240"/>
      <c r="D269" s="237"/>
      <c r="E269" s="237"/>
      <c r="F269" s="237"/>
      <c r="G269" s="238"/>
    </row>
    <row r="270" spans="1:7" s="44" customFormat="1" ht="6.95" customHeight="1">
      <c r="A270" s="239"/>
      <c r="B270" s="240"/>
      <c r="C270" s="240"/>
      <c r="D270" s="237"/>
      <c r="E270" s="237"/>
      <c r="F270" s="237"/>
      <c r="G270" s="238"/>
    </row>
    <row r="271" spans="1:7" s="44" customFormat="1" ht="6.95" customHeight="1">
      <c r="A271" s="239"/>
      <c r="B271" s="240"/>
      <c r="C271" s="240"/>
      <c r="D271" s="237"/>
      <c r="E271" s="237"/>
      <c r="F271" s="237"/>
      <c r="G271" s="238"/>
    </row>
    <row r="272" spans="1:7" s="44" customFormat="1" ht="6.95" customHeight="1">
      <c r="A272" s="239"/>
      <c r="B272" s="240"/>
      <c r="C272" s="240"/>
      <c r="D272" s="237"/>
      <c r="E272" s="237"/>
      <c r="F272" s="237"/>
      <c r="G272" s="238"/>
    </row>
    <row r="273" spans="1:7" s="44" customFormat="1" ht="6.95" customHeight="1">
      <c r="A273" s="239"/>
      <c r="B273" s="240"/>
      <c r="C273" s="240"/>
      <c r="D273" s="237"/>
      <c r="E273" s="237"/>
      <c r="F273" s="237"/>
      <c r="G273" s="238"/>
    </row>
    <row r="274" spans="1:7" s="44" customFormat="1" ht="6.95" customHeight="1">
      <c r="A274" s="239"/>
      <c r="B274" s="240"/>
      <c r="C274" s="240"/>
      <c r="D274" s="237"/>
      <c r="E274" s="237"/>
      <c r="F274" s="237"/>
      <c r="G274" s="238"/>
    </row>
    <row r="275" spans="1:7" s="44" customFormat="1" ht="6.95" customHeight="1">
      <c r="A275" s="239"/>
      <c r="B275" s="240"/>
      <c r="C275" s="240"/>
      <c r="D275" s="237"/>
      <c r="E275" s="237"/>
      <c r="F275" s="237"/>
      <c r="G275" s="238"/>
    </row>
    <row r="276" spans="1:7" s="44" customFormat="1" ht="6.95" customHeight="1">
      <c r="A276" s="239"/>
      <c r="B276" s="240"/>
      <c r="C276" s="240"/>
      <c r="D276" s="237"/>
      <c r="E276" s="237"/>
      <c r="F276" s="237"/>
      <c r="G276" s="238"/>
    </row>
    <row r="277" spans="1:7" s="44" customFormat="1" ht="6.95" customHeight="1">
      <c r="A277" s="239"/>
      <c r="B277" s="240"/>
      <c r="C277" s="240"/>
      <c r="D277" s="237"/>
      <c r="E277" s="237"/>
      <c r="F277" s="237"/>
      <c r="G277" s="238"/>
    </row>
    <row r="278" spans="1:7" s="44" customFormat="1" ht="6.95" customHeight="1">
      <c r="A278" s="239"/>
      <c r="B278" s="240"/>
      <c r="C278" s="240"/>
      <c r="D278" s="237"/>
      <c r="E278" s="237"/>
      <c r="F278" s="237"/>
      <c r="G278" s="238"/>
    </row>
    <row r="279" spans="1:7" s="44" customFormat="1" ht="6.95" customHeight="1">
      <c r="A279" s="239"/>
      <c r="B279" s="240"/>
      <c r="C279" s="240"/>
      <c r="D279" s="237"/>
      <c r="E279" s="237"/>
      <c r="F279" s="237"/>
      <c r="G279" s="238"/>
    </row>
    <row r="280" spans="1:7" s="44" customFormat="1" ht="6.95" customHeight="1">
      <c r="A280" s="239"/>
      <c r="B280" s="240"/>
      <c r="C280" s="240"/>
      <c r="D280" s="237"/>
      <c r="E280" s="237"/>
      <c r="F280" s="237"/>
      <c r="G280" s="238"/>
    </row>
    <row r="281" spans="1:7" s="44" customFormat="1" ht="6.95" customHeight="1">
      <c r="A281" s="239"/>
      <c r="B281" s="240"/>
      <c r="C281" s="240"/>
      <c r="D281" s="237"/>
      <c r="E281" s="237"/>
      <c r="F281" s="237"/>
      <c r="G281" s="238"/>
    </row>
    <row r="282" spans="1:7" s="44" customFormat="1" ht="6.95" customHeight="1">
      <c r="A282" s="239"/>
      <c r="B282" s="240"/>
      <c r="C282" s="240"/>
      <c r="D282" s="237"/>
      <c r="E282" s="237"/>
      <c r="F282" s="237"/>
      <c r="G282" s="238"/>
    </row>
    <row r="283" spans="1:7" s="44" customFormat="1" ht="6.95" customHeight="1">
      <c r="A283" s="239"/>
      <c r="B283" s="240"/>
      <c r="C283" s="240"/>
      <c r="D283" s="237"/>
      <c r="E283" s="237"/>
      <c r="F283" s="237"/>
      <c r="G283" s="238"/>
    </row>
    <row r="284" spans="1:7" s="44" customFormat="1" ht="6.95" customHeight="1">
      <c r="A284" s="239"/>
      <c r="B284" s="240"/>
      <c r="C284" s="240"/>
      <c r="D284" s="237"/>
      <c r="E284" s="237"/>
      <c r="F284" s="237"/>
      <c r="G284" s="238"/>
    </row>
    <row r="285" spans="1:7" s="44" customFormat="1" ht="6.95" customHeight="1">
      <c r="A285" s="239"/>
      <c r="B285" s="240"/>
      <c r="C285" s="240"/>
      <c r="D285" s="237"/>
      <c r="E285" s="237"/>
      <c r="F285" s="237"/>
      <c r="G285" s="238"/>
    </row>
    <row r="286" spans="1:7" s="44" customFormat="1" ht="6.95" customHeight="1">
      <c r="A286" s="239"/>
      <c r="B286" s="240"/>
      <c r="C286" s="240"/>
      <c r="D286" s="237"/>
      <c r="E286" s="237"/>
      <c r="F286" s="237"/>
      <c r="G286" s="238"/>
    </row>
    <row r="287" spans="1:7" s="44" customFormat="1" ht="6.95" customHeight="1">
      <c r="A287" s="239"/>
      <c r="B287" s="240"/>
      <c r="C287" s="240"/>
      <c r="D287" s="237"/>
      <c r="E287" s="237"/>
      <c r="F287" s="237"/>
      <c r="G287" s="238"/>
    </row>
    <row r="288" spans="1:7" s="44" customFormat="1" ht="6.95" customHeight="1">
      <c r="A288" s="239"/>
      <c r="B288" s="240"/>
      <c r="C288" s="240"/>
      <c r="D288" s="237"/>
      <c r="E288" s="237"/>
      <c r="F288" s="237"/>
      <c r="G288" s="238"/>
    </row>
    <row r="289" spans="1:7" s="44" customFormat="1" ht="6.95" customHeight="1">
      <c r="A289" s="239"/>
      <c r="B289" s="240"/>
      <c r="C289" s="240"/>
      <c r="D289" s="237"/>
      <c r="E289" s="237"/>
      <c r="F289" s="237"/>
      <c r="G289" s="238"/>
    </row>
    <row r="290" spans="1:7" s="44" customFormat="1" ht="6.95" customHeight="1">
      <c r="A290" s="239"/>
      <c r="B290" s="240"/>
      <c r="C290" s="240"/>
      <c r="D290" s="237"/>
      <c r="E290" s="237"/>
      <c r="F290" s="237"/>
      <c r="G290" s="238"/>
    </row>
    <row r="291" spans="1:7" s="44" customFormat="1" ht="6.95" customHeight="1">
      <c r="A291" s="239"/>
      <c r="B291" s="240"/>
      <c r="C291" s="240"/>
      <c r="D291" s="237"/>
      <c r="E291" s="237"/>
      <c r="F291" s="237"/>
      <c r="G291" s="238"/>
    </row>
    <row r="292" spans="1:7" s="44" customFormat="1" ht="6.95" customHeight="1">
      <c r="A292" s="239"/>
      <c r="B292" s="240"/>
      <c r="C292" s="240"/>
      <c r="D292" s="237"/>
      <c r="E292" s="237"/>
      <c r="F292" s="237"/>
      <c r="G292" s="238"/>
    </row>
    <row r="293" spans="1:7" s="44" customFormat="1" ht="6.95" customHeight="1">
      <c r="A293" s="239"/>
      <c r="B293" s="240"/>
      <c r="C293" s="240"/>
      <c r="D293" s="237"/>
      <c r="E293" s="237"/>
      <c r="F293" s="237"/>
      <c r="G293" s="238"/>
    </row>
    <row r="294" spans="1:7" s="44" customFormat="1" ht="6.95" customHeight="1">
      <c r="A294" s="239"/>
      <c r="B294" s="240"/>
      <c r="C294" s="240"/>
      <c r="D294" s="237"/>
      <c r="E294" s="237"/>
      <c r="F294" s="237"/>
      <c r="G294" s="238"/>
    </row>
    <row r="295" spans="1:7" s="44" customFormat="1" ht="6.95" customHeight="1">
      <c r="A295" s="239"/>
      <c r="B295" s="240"/>
      <c r="C295" s="240"/>
      <c r="D295" s="237"/>
      <c r="E295" s="237"/>
      <c r="F295" s="237"/>
      <c r="G295" s="238"/>
    </row>
    <row r="296" spans="1:7" s="44" customFormat="1" ht="6.95" customHeight="1">
      <c r="A296" s="239"/>
      <c r="B296" s="240"/>
      <c r="C296" s="240"/>
      <c r="D296" s="237"/>
      <c r="E296" s="237"/>
      <c r="F296" s="237"/>
      <c r="G296" s="238"/>
    </row>
    <row r="297" spans="1:7" s="44" customFormat="1" ht="6.95" customHeight="1">
      <c r="A297" s="239"/>
      <c r="B297" s="240"/>
      <c r="C297" s="240"/>
      <c r="D297" s="237"/>
      <c r="E297" s="237"/>
      <c r="F297" s="237"/>
      <c r="G297" s="238"/>
    </row>
    <row r="298" spans="1:7" s="44" customFormat="1" ht="6.95" customHeight="1">
      <c r="A298" s="239"/>
      <c r="B298" s="240"/>
      <c r="C298" s="240"/>
      <c r="D298" s="237"/>
      <c r="E298" s="237"/>
      <c r="F298" s="237"/>
      <c r="G298" s="238"/>
    </row>
    <row r="299" spans="1:7" s="44" customFormat="1" ht="6.95" customHeight="1">
      <c r="A299" s="239"/>
      <c r="B299" s="240"/>
      <c r="C299" s="240"/>
      <c r="D299" s="237"/>
      <c r="E299" s="237"/>
      <c r="F299" s="237"/>
      <c r="G299" s="238"/>
    </row>
    <row r="300" spans="1:7" s="44" customFormat="1" ht="6.95" customHeight="1">
      <c r="A300" s="239"/>
      <c r="B300" s="240"/>
      <c r="C300" s="240"/>
      <c r="D300" s="237"/>
      <c r="E300" s="237"/>
      <c r="F300" s="237"/>
      <c r="G300" s="238"/>
    </row>
    <row r="301" spans="1:7" s="44" customFormat="1" ht="6.95" customHeight="1">
      <c r="A301" s="239"/>
      <c r="B301" s="240"/>
      <c r="C301" s="240"/>
      <c r="D301" s="237"/>
      <c r="E301" s="237"/>
      <c r="F301" s="237"/>
      <c r="G301" s="238"/>
    </row>
    <row r="302" spans="1:7" s="44" customFormat="1" ht="6.95" customHeight="1">
      <c r="A302" s="239"/>
      <c r="B302" s="240"/>
      <c r="C302" s="240"/>
      <c r="D302" s="237"/>
      <c r="E302" s="237"/>
      <c r="F302" s="237"/>
      <c r="G302" s="238"/>
    </row>
    <row r="303" spans="1:7" s="44" customFormat="1" ht="6.95" customHeight="1">
      <c r="A303" s="239"/>
      <c r="B303" s="240"/>
      <c r="C303" s="240"/>
      <c r="D303" s="237"/>
      <c r="E303" s="237"/>
      <c r="F303" s="237"/>
      <c r="G303" s="238"/>
    </row>
    <row r="304" spans="1:7" s="44" customFormat="1" ht="6.95" customHeight="1">
      <c r="A304" s="239"/>
      <c r="B304" s="240"/>
      <c r="C304" s="240"/>
      <c r="D304" s="237"/>
      <c r="E304" s="237"/>
      <c r="F304" s="237"/>
      <c r="G304" s="238"/>
    </row>
    <row r="305" spans="1:7" s="44" customFormat="1" ht="6.95" customHeight="1">
      <c r="A305" s="239"/>
      <c r="B305" s="240"/>
      <c r="C305" s="240"/>
      <c r="D305" s="237"/>
      <c r="E305" s="237"/>
      <c r="F305" s="237"/>
      <c r="G305" s="238"/>
    </row>
    <row r="306" spans="1:7" s="44" customFormat="1" ht="6.95" customHeight="1">
      <c r="A306" s="239"/>
      <c r="B306" s="240"/>
      <c r="C306" s="240"/>
      <c r="D306" s="237"/>
      <c r="E306" s="237"/>
      <c r="F306" s="237"/>
      <c r="G306" s="238"/>
    </row>
    <row r="307" spans="1:7" s="44" customFormat="1" ht="6.95" customHeight="1">
      <c r="A307" s="239"/>
      <c r="B307" s="240"/>
      <c r="C307" s="240"/>
      <c r="D307" s="237"/>
      <c r="E307" s="237"/>
      <c r="F307" s="237"/>
      <c r="G307" s="238"/>
    </row>
    <row r="308" spans="1:7" s="44" customFormat="1" ht="6.95" customHeight="1">
      <c r="A308" s="239"/>
      <c r="B308" s="240"/>
      <c r="C308" s="240"/>
      <c r="D308" s="237"/>
      <c r="E308" s="237"/>
      <c r="F308" s="237"/>
      <c r="G308" s="238"/>
    </row>
    <row r="309" spans="1:7" s="44" customFormat="1" ht="6.95" customHeight="1">
      <c r="A309" s="239"/>
      <c r="B309" s="240"/>
      <c r="C309" s="240"/>
      <c r="D309" s="237"/>
      <c r="E309" s="237"/>
      <c r="F309" s="237"/>
      <c r="G309" s="238"/>
    </row>
    <row r="310" spans="1:7" s="44" customFormat="1" ht="6.95" customHeight="1">
      <c r="A310" s="239"/>
      <c r="B310" s="240"/>
      <c r="C310" s="240"/>
      <c r="D310" s="237"/>
      <c r="E310" s="237"/>
      <c r="F310" s="237"/>
      <c r="G310" s="238"/>
    </row>
    <row r="311" spans="1:7" s="44" customFormat="1" ht="6.95" customHeight="1">
      <c r="A311" s="239"/>
      <c r="B311" s="240"/>
      <c r="C311" s="240"/>
      <c r="D311" s="237"/>
      <c r="E311" s="237"/>
      <c r="F311" s="237"/>
      <c r="G311" s="238"/>
    </row>
    <row r="312" spans="1:7" s="44" customFormat="1" ht="6.95" customHeight="1">
      <c r="A312" s="239"/>
      <c r="B312" s="240"/>
      <c r="C312" s="240"/>
      <c r="D312" s="237"/>
      <c r="E312" s="237"/>
      <c r="F312" s="237"/>
      <c r="G312" s="238"/>
    </row>
    <row r="313" spans="1:7" s="44" customFormat="1" ht="6.95" customHeight="1">
      <c r="A313" s="239"/>
      <c r="B313" s="240"/>
      <c r="C313" s="240"/>
      <c r="D313" s="237"/>
      <c r="E313" s="237"/>
      <c r="F313" s="237"/>
      <c r="G313" s="238"/>
    </row>
    <row r="314" spans="1:7" s="44" customFormat="1" ht="6.95" customHeight="1">
      <c r="A314" s="239"/>
      <c r="B314" s="240"/>
      <c r="C314" s="240"/>
      <c r="D314" s="237"/>
      <c r="E314" s="237"/>
      <c r="F314" s="237"/>
      <c r="G314" s="238"/>
    </row>
    <row r="315" spans="1:7" s="44" customFormat="1" ht="6.95" customHeight="1">
      <c r="A315" s="239"/>
      <c r="B315" s="240"/>
      <c r="C315" s="240"/>
      <c r="D315" s="237"/>
      <c r="E315" s="237"/>
      <c r="F315" s="237"/>
      <c r="G315" s="238"/>
    </row>
    <row r="316" spans="1:7" s="44" customFormat="1" ht="6.95" customHeight="1">
      <c r="A316" s="239"/>
      <c r="B316" s="240"/>
      <c r="C316" s="240"/>
      <c r="D316" s="237"/>
      <c r="E316" s="237"/>
      <c r="F316" s="237"/>
      <c r="G316" s="238"/>
    </row>
    <row r="317" spans="1:7" s="44" customFormat="1" ht="6.95" customHeight="1">
      <c r="A317" s="239"/>
      <c r="B317" s="240"/>
      <c r="C317" s="240"/>
      <c r="D317" s="237"/>
      <c r="E317" s="237"/>
      <c r="F317" s="237"/>
      <c r="G317" s="238"/>
    </row>
    <row r="318" spans="1:7" s="44" customFormat="1" ht="6.95" customHeight="1">
      <c r="A318" s="239"/>
      <c r="B318" s="240"/>
      <c r="C318" s="240"/>
      <c r="D318" s="237"/>
      <c r="E318" s="237"/>
      <c r="F318" s="237"/>
      <c r="G318" s="238"/>
    </row>
    <row r="319" spans="1:7" s="44" customFormat="1" ht="6.95" customHeight="1">
      <c r="A319" s="239"/>
      <c r="B319" s="240"/>
      <c r="C319" s="240"/>
      <c r="D319" s="237"/>
      <c r="E319" s="237"/>
      <c r="F319" s="237"/>
      <c r="G319" s="238"/>
    </row>
    <row r="320" spans="1:7" s="44" customFormat="1" ht="6.95" customHeight="1">
      <c r="A320" s="239"/>
      <c r="B320" s="240"/>
      <c r="C320" s="240"/>
      <c r="D320" s="237"/>
      <c r="E320" s="237"/>
      <c r="F320" s="237"/>
      <c r="G320" s="238"/>
    </row>
    <row r="321" spans="1:7" s="44" customFormat="1" ht="6.95" customHeight="1">
      <c r="A321" s="239"/>
      <c r="B321" s="240"/>
      <c r="C321" s="240"/>
      <c r="D321" s="237"/>
      <c r="E321" s="237"/>
      <c r="F321" s="237"/>
      <c r="G321" s="238"/>
    </row>
    <row r="322" spans="1:7" s="44" customFormat="1" ht="6.95" customHeight="1">
      <c r="A322" s="239"/>
      <c r="B322" s="240"/>
      <c r="C322" s="240"/>
      <c r="D322" s="237"/>
      <c r="E322" s="237"/>
      <c r="F322" s="237"/>
      <c r="G322" s="238"/>
    </row>
    <row r="323" spans="1:7" s="44" customFormat="1" ht="6.95" customHeight="1">
      <c r="A323" s="239"/>
      <c r="B323" s="240"/>
      <c r="C323" s="240"/>
      <c r="D323" s="237"/>
      <c r="E323" s="237"/>
      <c r="F323" s="237"/>
      <c r="G323" s="238"/>
    </row>
    <row r="324" spans="1:7" s="44" customFormat="1" ht="6.95" customHeight="1">
      <c r="A324" s="239"/>
      <c r="B324" s="240"/>
      <c r="C324" s="240"/>
      <c r="D324" s="237"/>
      <c r="E324" s="237"/>
      <c r="F324" s="237"/>
      <c r="G324" s="238"/>
    </row>
    <row r="325" spans="1:7" s="44" customFormat="1" ht="6.95" customHeight="1">
      <c r="A325" s="239"/>
      <c r="B325" s="240"/>
      <c r="C325" s="240"/>
      <c r="D325" s="237"/>
      <c r="E325" s="237"/>
      <c r="F325" s="237"/>
      <c r="G325" s="238"/>
    </row>
    <row r="326" spans="1:7" s="44" customFormat="1" ht="6.95" customHeight="1">
      <c r="A326" s="239"/>
      <c r="B326" s="240"/>
      <c r="C326" s="240"/>
      <c r="D326" s="237"/>
      <c r="E326" s="237"/>
      <c r="F326" s="237"/>
      <c r="G326" s="238"/>
    </row>
    <row r="327" spans="1:7" s="44" customFormat="1" ht="6.95" customHeight="1">
      <c r="A327" s="239"/>
      <c r="B327" s="240"/>
      <c r="C327" s="240"/>
      <c r="D327" s="237"/>
      <c r="E327" s="237"/>
      <c r="F327" s="237"/>
      <c r="G327" s="238"/>
    </row>
    <row r="328" spans="1:7" s="44" customFormat="1" ht="6.95" customHeight="1">
      <c r="A328" s="239"/>
      <c r="B328" s="240"/>
      <c r="C328" s="240"/>
      <c r="D328" s="237"/>
      <c r="E328" s="237"/>
      <c r="F328" s="237"/>
      <c r="G328" s="238"/>
    </row>
    <row r="329" spans="1:7" s="44" customFormat="1" ht="6.95" customHeight="1">
      <c r="A329" s="239"/>
      <c r="B329" s="240"/>
      <c r="C329" s="240"/>
      <c r="D329" s="237"/>
      <c r="E329" s="237"/>
      <c r="F329" s="237"/>
      <c r="G329" s="238"/>
    </row>
    <row r="330" spans="1:7" s="44" customFormat="1" ht="6.95" customHeight="1">
      <c r="A330" s="239"/>
      <c r="B330" s="240"/>
      <c r="C330" s="240"/>
      <c r="D330" s="237"/>
      <c r="E330" s="237"/>
      <c r="F330" s="237"/>
      <c r="G330" s="238"/>
    </row>
    <row r="331" spans="1:7" s="44" customFormat="1" ht="6.95" customHeight="1">
      <c r="A331" s="239"/>
      <c r="B331" s="240"/>
      <c r="C331" s="240"/>
      <c r="D331" s="237"/>
      <c r="E331" s="237"/>
      <c r="F331" s="237"/>
      <c r="G331" s="238"/>
    </row>
    <row r="332" spans="1:7" s="44" customFormat="1" ht="6.95" customHeight="1">
      <c r="A332" s="239"/>
      <c r="B332" s="240"/>
      <c r="C332" s="240"/>
      <c r="D332" s="237"/>
      <c r="E332" s="237"/>
      <c r="F332" s="237"/>
      <c r="G332" s="238"/>
    </row>
    <row r="333" spans="1:7" s="44" customFormat="1" ht="6.95" customHeight="1">
      <c r="A333" s="239"/>
      <c r="B333" s="240"/>
      <c r="C333" s="240"/>
      <c r="D333" s="237"/>
      <c r="E333" s="237"/>
      <c r="F333" s="237"/>
      <c r="G333" s="238"/>
    </row>
    <row r="334" spans="1:7" s="44" customFormat="1" ht="6.95" customHeight="1">
      <c r="A334" s="239"/>
      <c r="B334" s="240"/>
      <c r="C334" s="240"/>
      <c r="D334" s="237"/>
      <c r="E334" s="237"/>
      <c r="F334" s="237"/>
      <c r="G334" s="238"/>
    </row>
    <row r="335" spans="1:7" s="44" customFormat="1" ht="6.95" customHeight="1">
      <c r="A335" s="239"/>
      <c r="B335" s="240"/>
      <c r="C335" s="240"/>
      <c r="D335" s="237"/>
      <c r="E335" s="237"/>
      <c r="F335" s="237"/>
      <c r="G335" s="238"/>
    </row>
    <row r="336" spans="1:7" s="44" customFormat="1" ht="6.95" customHeight="1">
      <c r="A336" s="239"/>
      <c r="B336" s="240"/>
      <c r="C336" s="240"/>
      <c r="D336" s="237"/>
      <c r="E336" s="237"/>
      <c r="F336" s="237"/>
      <c r="G336" s="238"/>
    </row>
    <row r="337" spans="1:7" s="44" customFormat="1" ht="6.95" customHeight="1">
      <c r="A337" s="239"/>
      <c r="B337" s="240"/>
      <c r="C337" s="240"/>
      <c r="D337" s="237"/>
      <c r="E337" s="237"/>
      <c r="F337" s="237"/>
      <c r="G337" s="238"/>
    </row>
    <row r="338" spans="1:7" s="44" customFormat="1" ht="6.95" customHeight="1">
      <c r="A338" s="239"/>
      <c r="B338" s="240"/>
      <c r="C338" s="240"/>
      <c r="D338" s="237"/>
      <c r="E338" s="237"/>
      <c r="F338" s="237"/>
      <c r="G338" s="238"/>
    </row>
    <row r="339" spans="1:7" s="44" customFormat="1" ht="6.95" customHeight="1">
      <c r="A339" s="239"/>
      <c r="B339" s="240"/>
      <c r="C339" s="240"/>
      <c r="D339" s="237"/>
      <c r="E339" s="237"/>
      <c r="F339" s="237"/>
      <c r="G339" s="238"/>
    </row>
    <row r="340" spans="1:7" s="44" customFormat="1" ht="6.95" customHeight="1">
      <c r="A340" s="239"/>
      <c r="B340" s="240"/>
      <c r="C340" s="240"/>
      <c r="D340" s="237"/>
      <c r="E340" s="237"/>
      <c r="F340" s="237"/>
      <c r="G340" s="238"/>
    </row>
    <row r="341" spans="1:7" s="44" customFormat="1" ht="6.95" customHeight="1">
      <c r="A341" s="239"/>
      <c r="B341" s="240"/>
      <c r="C341" s="240"/>
      <c r="D341" s="237"/>
      <c r="E341" s="237"/>
      <c r="F341" s="237"/>
      <c r="G341" s="238"/>
    </row>
    <row r="342" spans="1:7" s="44" customFormat="1" ht="6.95" customHeight="1">
      <c r="A342" s="239"/>
      <c r="B342" s="240"/>
      <c r="C342" s="240"/>
      <c r="D342" s="237"/>
      <c r="E342" s="237"/>
      <c r="F342" s="237"/>
      <c r="G342" s="238"/>
    </row>
    <row r="343" spans="1:7" s="44" customFormat="1" ht="6.95" customHeight="1">
      <c r="A343" s="239"/>
      <c r="B343" s="240"/>
      <c r="C343" s="240"/>
      <c r="D343" s="237"/>
      <c r="E343" s="237"/>
      <c r="F343" s="237"/>
      <c r="G343" s="238"/>
    </row>
    <row r="344" spans="1:7" s="44" customFormat="1" ht="6.95" customHeight="1">
      <c r="A344" s="239"/>
      <c r="B344" s="240"/>
      <c r="C344" s="240"/>
      <c r="D344" s="237"/>
      <c r="E344" s="237"/>
      <c r="F344" s="237"/>
      <c r="G344" s="238"/>
    </row>
    <row r="345" spans="1:7" s="44" customFormat="1" ht="6.95" customHeight="1">
      <c r="A345" s="239"/>
      <c r="B345" s="240"/>
      <c r="C345" s="240"/>
      <c r="D345" s="237"/>
      <c r="E345" s="237"/>
      <c r="F345" s="237"/>
      <c r="G345" s="238"/>
    </row>
    <row r="346" spans="1:7" s="44" customFormat="1" ht="6.95" customHeight="1">
      <c r="A346" s="239"/>
      <c r="B346" s="240"/>
      <c r="C346" s="240"/>
      <c r="D346" s="237"/>
      <c r="E346" s="237"/>
      <c r="F346" s="237"/>
      <c r="G346" s="238"/>
    </row>
    <row r="347" spans="1:7" s="44" customFormat="1" ht="6.95" customHeight="1">
      <c r="A347" s="239"/>
      <c r="B347" s="240"/>
      <c r="C347" s="240"/>
      <c r="D347" s="237"/>
      <c r="E347" s="237"/>
      <c r="F347" s="237"/>
      <c r="G347" s="238"/>
    </row>
    <row r="348" spans="1:7" s="44" customFormat="1" ht="6.95" customHeight="1">
      <c r="A348" s="239"/>
      <c r="B348" s="240"/>
      <c r="C348" s="240"/>
      <c r="D348" s="237"/>
      <c r="E348" s="237"/>
      <c r="F348" s="237"/>
      <c r="G348" s="238"/>
    </row>
    <row r="349" spans="1:7" s="44" customFormat="1" ht="6.95" customHeight="1">
      <c r="A349" s="239"/>
      <c r="B349" s="240"/>
      <c r="C349" s="240"/>
      <c r="D349" s="237"/>
      <c r="E349" s="237"/>
      <c r="F349" s="237"/>
      <c r="G349" s="238"/>
    </row>
    <row r="350" spans="1:7" s="44" customFormat="1" ht="6.95" customHeight="1">
      <c r="A350" s="239"/>
      <c r="B350" s="240"/>
      <c r="C350" s="240"/>
      <c r="D350" s="237"/>
      <c r="E350" s="237"/>
      <c r="F350" s="237"/>
      <c r="G350" s="238"/>
    </row>
    <row r="351" spans="1:7" s="44" customFormat="1" ht="6.95" customHeight="1">
      <c r="A351" s="239"/>
      <c r="B351" s="240"/>
      <c r="C351" s="240"/>
      <c r="D351" s="237"/>
      <c r="E351" s="237"/>
      <c r="F351" s="237"/>
      <c r="G351" s="238"/>
    </row>
    <row r="352" spans="1:7" s="44" customFormat="1" ht="6.95" customHeight="1">
      <c r="A352" s="239"/>
      <c r="B352" s="240"/>
      <c r="C352" s="240"/>
      <c r="D352" s="237"/>
      <c r="E352" s="237"/>
      <c r="F352" s="237"/>
      <c r="G352" s="238"/>
    </row>
    <row r="353" spans="1:7" s="44" customFormat="1" ht="6.95" customHeight="1">
      <c r="A353" s="239"/>
      <c r="B353" s="240"/>
      <c r="C353" s="240"/>
      <c r="D353" s="237"/>
      <c r="E353" s="237"/>
      <c r="F353" s="237"/>
      <c r="G353" s="238"/>
    </row>
    <row r="354" spans="1:7" s="44" customFormat="1" ht="6.95" customHeight="1">
      <c r="A354" s="239"/>
      <c r="B354" s="240"/>
      <c r="C354" s="240"/>
      <c r="D354" s="237"/>
      <c r="E354" s="237"/>
      <c r="F354" s="237"/>
      <c r="G354" s="238"/>
    </row>
    <row r="355" spans="1:7" s="44" customFormat="1" ht="6.95" customHeight="1">
      <c r="A355" s="239"/>
      <c r="B355" s="240"/>
      <c r="C355" s="240"/>
      <c r="D355" s="237"/>
      <c r="E355" s="237"/>
      <c r="F355" s="237"/>
      <c r="G355" s="238"/>
    </row>
    <row r="356" spans="1:7" s="44" customFormat="1" ht="6.95" customHeight="1">
      <c r="A356" s="239"/>
      <c r="B356" s="240"/>
      <c r="C356" s="240"/>
      <c r="D356" s="237"/>
      <c r="E356" s="237"/>
      <c r="F356" s="237"/>
      <c r="G356" s="238"/>
    </row>
    <row r="357" spans="1:7" s="44" customFormat="1" ht="6.95" customHeight="1">
      <c r="A357" s="239"/>
      <c r="B357" s="240"/>
      <c r="C357" s="240"/>
      <c r="D357" s="237"/>
      <c r="E357" s="237"/>
      <c r="F357" s="237"/>
      <c r="G357" s="238"/>
    </row>
    <row r="358" spans="1:7" s="44" customFormat="1" ht="6.95" customHeight="1">
      <c r="A358" s="239"/>
      <c r="B358" s="240"/>
      <c r="C358" s="240"/>
      <c r="D358" s="237"/>
      <c r="E358" s="237"/>
      <c r="F358" s="237"/>
      <c r="G358" s="238"/>
    </row>
    <row r="359" spans="1:7" s="44" customFormat="1" ht="6.95" customHeight="1">
      <c r="A359" s="239"/>
      <c r="B359" s="240"/>
      <c r="C359" s="240"/>
      <c r="D359" s="237"/>
      <c r="E359" s="237"/>
      <c r="F359" s="237"/>
      <c r="G359" s="238"/>
    </row>
    <row r="360" spans="1:7" s="44" customFormat="1" ht="6.95" customHeight="1">
      <c r="A360" s="239"/>
      <c r="B360" s="240"/>
      <c r="C360" s="240"/>
      <c r="D360" s="237"/>
      <c r="E360" s="237"/>
      <c r="F360" s="237"/>
      <c r="G360" s="238"/>
    </row>
    <row r="361" spans="1:7" s="44" customFormat="1" ht="6.95" customHeight="1">
      <c r="A361" s="239"/>
      <c r="B361" s="240"/>
      <c r="C361" s="240"/>
      <c r="D361" s="237"/>
      <c r="E361" s="237"/>
      <c r="F361" s="237"/>
      <c r="G361" s="238"/>
    </row>
    <row r="362" spans="1:7" s="44" customFormat="1" ht="6.95" customHeight="1">
      <c r="A362" s="239"/>
      <c r="B362" s="240"/>
      <c r="C362" s="240"/>
      <c r="D362" s="237"/>
      <c r="E362" s="237"/>
      <c r="F362" s="237"/>
      <c r="G362" s="238"/>
    </row>
    <row r="363" spans="1:7" s="44" customFormat="1" ht="6.95" customHeight="1">
      <c r="A363" s="239"/>
      <c r="B363" s="240"/>
      <c r="C363" s="240"/>
      <c r="D363" s="237"/>
      <c r="E363" s="237"/>
      <c r="F363" s="237"/>
      <c r="G363" s="238"/>
    </row>
    <row r="364" spans="1:7" s="44" customFormat="1" ht="6.95" customHeight="1">
      <c r="A364" s="239"/>
      <c r="B364" s="240"/>
      <c r="C364" s="240"/>
      <c r="D364" s="237"/>
      <c r="E364" s="237"/>
      <c r="F364" s="237"/>
      <c r="G364" s="238"/>
    </row>
    <row r="365" spans="1:7" s="44" customFormat="1" ht="6.95" customHeight="1">
      <c r="A365" s="239"/>
      <c r="B365" s="240"/>
      <c r="C365" s="240"/>
      <c r="D365" s="237"/>
      <c r="E365" s="237"/>
      <c r="F365" s="237"/>
      <c r="G365" s="238"/>
    </row>
    <row r="366" spans="1:7" s="44" customFormat="1" ht="6.95" customHeight="1">
      <c r="A366" s="239"/>
      <c r="B366" s="240"/>
      <c r="C366" s="240"/>
      <c r="D366" s="237"/>
      <c r="E366" s="237"/>
      <c r="F366" s="237"/>
      <c r="G366" s="238"/>
    </row>
    <row r="367" spans="1:7" s="44" customFormat="1" ht="6.95" customHeight="1">
      <c r="A367" s="239"/>
      <c r="B367" s="240"/>
      <c r="C367" s="240"/>
      <c r="D367" s="237"/>
      <c r="E367" s="237"/>
      <c r="F367" s="237"/>
      <c r="G367" s="238"/>
    </row>
    <row r="368" spans="1:7" s="44" customFormat="1" ht="6.95" customHeight="1">
      <c r="A368" s="239"/>
      <c r="B368" s="240"/>
      <c r="C368" s="240"/>
      <c r="D368" s="237"/>
      <c r="E368" s="237"/>
      <c r="F368" s="237"/>
      <c r="G368" s="238"/>
    </row>
    <row r="369" spans="1:7" s="44" customFormat="1" ht="6.95" customHeight="1">
      <c r="A369" s="239"/>
      <c r="B369" s="240"/>
      <c r="C369" s="240"/>
      <c r="D369" s="237"/>
      <c r="E369" s="237"/>
      <c r="F369" s="237"/>
      <c r="G369" s="238"/>
    </row>
    <row r="370" spans="1:7" s="44" customFormat="1" ht="6.95" customHeight="1">
      <c r="A370" s="239"/>
      <c r="B370" s="240"/>
      <c r="C370" s="240"/>
      <c r="D370" s="237"/>
      <c r="E370" s="237"/>
      <c r="F370" s="237"/>
      <c r="G370" s="238"/>
    </row>
    <row r="371" spans="1:7" s="44" customFormat="1" ht="6.95" customHeight="1">
      <c r="A371" s="239"/>
      <c r="B371" s="240"/>
      <c r="C371" s="240"/>
      <c r="D371" s="237"/>
      <c r="E371" s="237"/>
      <c r="F371" s="237"/>
      <c r="G371" s="238"/>
    </row>
    <row r="372" spans="1:7" s="44" customFormat="1" ht="6.95" customHeight="1">
      <c r="A372" s="239"/>
      <c r="B372" s="240"/>
      <c r="C372" s="240"/>
      <c r="D372" s="237"/>
      <c r="E372" s="237"/>
      <c r="F372" s="237"/>
      <c r="G372" s="238"/>
    </row>
    <row r="373" spans="1:7" s="44" customFormat="1" ht="6.95" customHeight="1">
      <c r="A373" s="239"/>
      <c r="B373" s="240"/>
      <c r="C373" s="240"/>
      <c r="D373" s="237"/>
      <c r="E373" s="237"/>
      <c r="F373" s="237"/>
      <c r="G373" s="238"/>
    </row>
    <row r="374" spans="1:7" s="44" customFormat="1" ht="6.95" customHeight="1">
      <c r="A374" s="239"/>
      <c r="B374" s="240"/>
      <c r="C374" s="240"/>
      <c r="D374" s="237"/>
      <c r="E374" s="237"/>
      <c r="F374" s="237"/>
      <c r="G374" s="238"/>
    </row>
    <row r="375" spans="1:7" s="44" customFormat="1" ht="6.95" customHeight="1">
      <c r="A375" s="239"/>
      <c r="B375" s="240"/>
      <c r="C375" s="240"/>
      <c r="D375" s="237"/>
      <c r="E375" s="237"/>
      <c r="F375" s="237"/>
      <c r="G375" s="238"/>
    </row>
    <row r="376" spans="1:7" s="44" customFormat="1" ht="6.95" customHeight="1">
      <c r="A376" s="239"/>
      <c r="B376" s="240"/>
      <c r="C376" s="240"/>
      <c r="D376" s="237"/>
      <c r="E376" s="237"/>
      <c r="F376" s="237"/>
      <c r="G376" s="238"/>
    </row>
    <row r="377" spans="1:7" s="44" customFormat="1" ht="6.95" customHeight="1">
      <c r="A377" s="239"/>
      <c r="B377" s="240"/>
      <c r="C377" s="240"/>
      <c r="D377" s="237"/>
      <c r="E377" s="237"/>
      <c r="F377" s="237"/>
      <c r="G377" s="238"/>
    </row>
    <row r="378" spans="1:7" s="44" customFormat="1" ht="6.95" customHeight="1">
      <c r="A378" s="239"/>
      <c r="B378" s="240"/>
      <c r="C378" s="240"/>
      <c r="D378" s="237"/>
      <c r="E378" s="237"/>
      <c r="F378" s="237"/>
      <c r="G378" s="238"/>
    </row>
    <row r="379" spans="1:7" s="44" customFormat="1" ht="6.95" customHeight="1">
      <c r="A379" s="239"/>
      <c r="B379" s="240"/>
      <c r="C379" s="240"/>
      <c r="D379" s="237"/>
      <c r="E379" s="237"/>
      <c r="F379" s="237"/>
      <c r="G379" s="238"/>
    </row>
    <row r="380" spans="1:7" s="44" customFormat="1" ht="6.95" customHeight="1">
      <c r="A380" s="239"/>
      <c r="B380" s="240"/>
      <c r="C380" s="240"/>
      <c r="D380" s="237"/>
      <c r="E380" s="237"/>
      <c r="F380" s="237"/>
      <c r="G380" s="238"/>
    </row>
    <row r="381" spans="1:7" s="44" customFormat="1" ht="6.95" customHeight="1">
      <c r="A381" s="239"/>
      <c r="B381" s="240"/>
      <c r="C381" s="240"/>
      <c r="D381" s="237"/>
      <c r="E381" s="237"/>
      <c r="F381" s="237"/>
      <c r="G381" s="238"/>
    </row>
    <row r="382" spans="1:7" s="44" customFormat="1" ht="6.95" customHeight="1">
      <c r="A382" s="239"/>
      <c r="B382" s="240"/>
      <c r="C382" s="240"/>
      <c r="D382" s="237"/>
      <c r="E382" s="237"/>
      <c r="F382" s="237"/>
      <c r="G382" s="238"/>
    </row>
    <row r="383" spans="1:7" s="44" customFormat="1" ht="6.95" customHeight="1">
      <c r="A383" s="239"/>
      <c r="B383" s="240"/>
      <c r="C383" s="240"/>
      <c r="D383" s="237"/>
      <c r="E383" s="237"/>
      <c r="F383" s="237"/>
      <c r="G383" s="238"/>
    </row>
    <row r="384" spans="1:7" s="44" customFormat="1" ht="6.95" customHeight="1">
      <c r="A384" s="239"/>
      <c r="B384" s="240"/>
      <c r="C384" s="240"/>
      <c r="D384" s="237"/>
      <c r="E384" s="237"/>
      <c r="F384" s="237"/>
      <c r="G384" s="238"/>
    </row>
    <row r="385" spans="1:7" s="44" customFormat="1" ht="6.95" customHeight="1">
      <c r="A385" s="239"/>
      <c r="B385" s="240"/>
      <c r="C385" s="240"/>
      <c r="D385" s="237"/>
      <c r="E385" s="237"/>
      <c r="F385" s="237"/>
      <c r="G385" s="238"/>
    </row>
    <row r="386" spans="1:7" s="44" customFormat="1" ht="6.95" customHeight="1">
      <c r="A386" s="239"/>
      <c r="B386" s="240"/>
      <c r="C386" s="240"/>
      <c r="D386" s="237"/>
      <c r="E386" s="237"/>
      <c r="F386" s="237"/>
      <c r="G386" s="238"/>
    </row>
    <row r="387" spans="1:7" s="44" customFormat="1" ht="6.95" customHeight="1">
      <c r="A387" s="239"/>
      <c r="B387" s="240"/>
      <c r="C387" s="240"/>
      <c r="D387" s="237"/>
      <c r="E387" s="237"/>
      <c r="F387" s="237"/>
      <c r="G387" s="238"/>
    </row>
    <row r="388" spans="1:7" s="44" customFormat="1" ht="6.95" customHeight="1">
      <c r="A388" s="239"/>
      <c r="B388" s="240"/>
      <c r="C388" s="240"/>
      <c r="D388" s="237"/>
      <c r="E388" s="237"/>
      <c r="F388" s="237"/>
      <c r="G388" s="238"/>
    </row>
    <row r="389" spans="1:7" s="44" customFormat="1" ht="6.95" customHeight="1">
      <c r="A389" s="239"/>
      <c r="B389" s="240"/>
      <c r="C389" s="240"/>
      <c r="D389" s="237"/>
      <c r="E389" s="237"/>
      <c r="F389" s="237"/>
      <c r="G389" s="238"/>
    </row>
    <row r="390" spans="1:7" s="44" customFormat="1" ht="6.95" customHeight="1">
      <c r="A390" s="239"/>
      <c r="B390" s="240"/>
      <c r="C390" s="240"/>
      <c r="D390" s="237"/>
      <c r="E390" s="237"/>
      <c r="F390" s="237"/>
      <c r="G390" s="238"/>
    </row>
    <row r="391" spans="1:7" s="44" customFormat="1" ht="6.95" customHeight="1">
      <c r="A391" s="239"/>
      <c r="B391" s="240"/>
      <c r="C391" s="240"/>
      <c r="D391" s="237"/>
      <c r="E391" s="237"/>
      <c r="F391" s="237"/>
      <c r="G391" s="238"/>
    </row>
    <row r="392" spans="1:7" s="44" customFormat="1" ht="6.95" customHeight="1">
      <c r="A392" s="239"/>
      <c r="B392" s="240"/>
      <c r="C392" s="240"/>
      <c r="D392" s="237"/>
      <c r="E392" s="237"/>
      <c r="F392" s="237"/>
      <c r="G392" s="238"/>
    </row>
    <row r="393" spans="1:7" s="44" customFormat="1" ht="6.95" customHeight="1">
      <c r="A393" s="239"/>
      <c r="B393" s="240"/>
      <c r="C393" s="240"/>
      <c r="D393" s="237"/>
      <c r="E393" s="237"/>
      <c r="F393" s="237"/>
      <c r="G393" s="238"/>
    </row>
    <row r="394" spans="1:7" s="44" customFormat="1" ht="6.95" customHeight="1">
      <c r="A394" s="239"/>
      <c r="B394" s="240"/>
      <c r="C394" s="240"/>
      <c r="D394" s="237"/>
      <c r="E394" s="237"/>
      <c r="F394" s="237"/>
      <c r="G394" s="238"/>
    </row>
    <row r="395" spans="1:7" s="44" customFormat="1" ht="6.95" customHeight="1">
      <c r="A395" s="239"/>
      <c r="B395" s="240"/>
      <c r="C395" s="240"/>
      <c r="D395" s="237"/>
      <c r="E395" s="237"/>
      <c r="F395" s="237"/>
      <c r="G395" s="238"/>
    </row>
    <row r="396" spans="1:7" s="44" customFormat="1" ht="6.95" customHeight="1">
      <c r="A396" s="239"/>
      <c r="B396" s="240"/>
      <c r="C396" s="240"/>
      <c r="D396" s="237"/>
      <c r="E396" s="237"/>
      <c r="F396" s="237"/>
      <c r="G396" s="238"/>
    </row>
    <row r="397" spans="1:7" s="44" customFormat="1" ht="6.95" customHeight="1">
      <c r="A397" s="239"/>
      <c r="B397" s="240"/>
      <c r="C397" s="240"/>
      <c r="D397" s="237"/>
      <c r="E397" s="237"/>
      <c r="F397" s="237"/>
      <c r="G397" s="238"/>
    </row>
    <row r="398" spans="1:7" s="44" customFormat="1" ht="6.95" customHeight="1">
      <c r="A398" s="239"/>
      <c r="B398" s="240"/>
      <c r="C398" s="240"/>
      <c r="D398" s="237"/>
      <c r="E398" s="237"/>
      <c r="F398" s="237"/>
      <c r="G398" s="238"/>
    </row>
    <row r="399" spans="1:7" s="44" customFormat="1" ht="6.95" customHeight="1">
      <c r="A399" s="239"/>
      <c r="B399" s="240"/>
      <c r="C399" s="240"/>
      <c r="D399" s="237"/>
      <c r="E399" s="237"/>
      <c r="F399" s="237"/>
      <c r="G399" s="238"/>
    </row>
    <row r="400" spans="1:7" s="44" customFormat="1" ht="6.95" customHeight="1">
      <c r="A400" s="239"/>
      <c r="B400" s="240"/>
      <c r="C400" s="240"/>
      <c r="D400" s="237"/>
      <c r="E400" s="237"/>
      <c r="F400" s="237"/>
      <c r="G400" s="238"/>
    </row>
    <row r="401" spans="1:7" s="44" customFormat="1" ht="6.95" customHeight="1">
      <c r="A401" s="239"/>
      <c r="B401" s="240"/>
      <c r="C401" s="240"/>
      <c r="D401" s="237"/>
      <c r="E401" s="237"/>
      <c r="F401" s="237"/>
      <c r="G401" s="238"/>
    </row>
    <row r="402" spans="1:7" s="44" customFormat="1" ht="6.95" customHeight="1">
      <c r="A402" s="239"/>
      <c r="B402" s="240"/>
      <c r="C402" s="240"/>
      <c r="D402" s="237"/>
      <c r="E402" s="237"/>
      <c r="F402" s="237"/>
      <c r="G402" s="238"/>
    </row>
    <row r="403" spans="1:7" s="44" customFormat="1" ht="6.95" customHeight="1">
      <c r="A403" s="239"/>
      <c r="B403" s="240"/>
      <c r="C403" s="240"/>
      <c r="D403" s="237"/>
      <c r="E403" s="237"/>
      <c r="F403" s="237"/>
      <c r="G403" s="238"/>
    </row>
    <row r="404" spans="1:7" s="44" customFormat="1" ht="6.95" customHeight="1">
      <c r="A404" s="239"/>
      <c r="B404" s="240"/>
      <c r="C404" s="240"/>
      <c r="D404" s="237"/>
      <c r="E404" s="237"/>
      <c r="F404" s="237"/>
      <c r="G404" s="238"/>
    </row>
    <row r="405" spans="1:7" s="44" customFormat="1" ht="6.95" customHeight="1">
      <c r="A405" s="239"/>
      <c r="B405" s="240"/>
      <c r="C405" s="240"/>
      <c r="D405" s="237"/>
      <c r="E405" s="237"/>
      <c r="F405" s="237"/>
      <c r="G405" s="238"/>
    </row>
    <row r="406" spans="1:7" s="44" customFormat="1" ht="6.95" customHeight="1">
      <c r="A406" s="239"/>
      <c r="B406" s="240"/>
      <c r="C406" s="240"/>
      <c r="D406" s="237"/>
      <c r="E406" s="237"/>
      <c r="F406" s="237"/>
      <c r="G406" s="238"/>
    </row>
    <row r="407" spans="1:7" s="44" customFormat="1" ht="6.95" customHeight="1">
      <c r="A407" s="239"/>
      <c r="B407" s="240"/>
      <c r="C407" s="240"/>
      <c r="D407" s="237"/>
      <c r="E407" s="237"/>
      <c r="F407" s="237"/>
      <c r="G407" s="238"/>
    </row>
    <row r="408" spans="1:7" s="44" customFormat="1" ht="6.95" customHeight="1">
      <c r="A408" s="239"/>
      <c r="B408" s="240"/>
      <c r="C408" s="240"/>
      <c r="D408" s="237"/>
      <c r="E408" s="237"/>
      <c r="F408" s="237"/>
      <c r="G408" s="238"/>
    </row>
    <row r="409" spans="1:7" s="44" customFormat="1" ht="6.95" customHeight="1">
      <c r="A409" s="239"/>
      <c r="B409" s="240"/>
      <c r="C409" s="240"/>
      <c r="D409" s="237"/>
      <c r="E409" s="237"/>
      <c r="F409" s="237"/>
      <c r="G409" s="238"/>
    </row>
    <row r="410" spans="1:7" s="44" customFormat="1" ht="6.95" customHeight="1">
      <c r="A410" s="239"/>
      <c r="B410" s="240"/>
      <c r="C410" s="240"/>
      <c r="D410" s="237"/>
      <c r="E410" s="237"/>
      <c r="F410" s="237"/>
      <c r="G410" s="238"/>
    </row>
    <row r="411" spans="1:7" s="44" customFormat="1" ht="6.95" customHeight="1">
      <c r="A411" s="239"/>
      <c r="B411" s="240"/>
      <c r="C411" s="240"/>
      <c r="D411" s="237"/>
      <c r="E411" s="237"/>
      <c r="F411" s="237"/>
      <c r="G411" s="238"/>
    </row>
    <row r="412" spans="1:7" s="44" customFormat="1" ht="6.95" customHeight="1">
      <c r="A412" s="239"/>
      <c r="B412" s="240"/>
      <c r="C412" s="240"/>
      <c r="D412" s="237"/>
      <c r="E412" s="237"/>
      <c r="F412" s="237"/>
      <c r="G412" s="238"/>
    </row>
    <row r="413" spans="1:7" s="44" customFormat="1" ht="6.95" customHeight="1">
      <c r="A413" s="239"/>
      <c r="B413" s="240"/>
      <c r="C413" s="240"/>
      <c r="D413" s="237"/>
      <c r="E413" s="237"/>
      <c r="F413" s="237"/>
      <c r="G413" s="238"/>
    </row>
    <row r="414" spans="1:7" s="44" customFormat="1" ht="6.95" customHeight="1">
      <c r="A414" s="239"/>
      <c r="B414" s="240"/>
      <c r="C414" s="240"/>
      <c r="D414" s="237"/>
      <c r="E414" s="237"/>
      <c r="F414" s="237"/>
      <c r="G414" s="238"/>
    </row>
    <row r="415" spans="1:7" s="44" customFormat="1" ht="6.95" customHeight="1">
      <c r="A415" s="239"/>
      <c r="B415" s="240"/>
      <c r="C415" s="240"/>
      <c r="D415" s="237"/>
      <c r="E415" s="237"/>
      <c r="F415" s="237"/>
      <c r="G415" s="238"/>
    </row>
    <row r="416" spans="1:7" s="44" customFormat="1" ht="6.95" customHeight="1">
      <c r="A416" s="239"/>
      <c r="B416" s="240"/>
      <c r="C416" s="240"/>
      <c r="D416" s="237"/>
      <c r="E416" s="237"/>
      <c r="F416" s="237"/>
      <c r="G416" s="238"/>
    </row>
    <row r="417" spans="1:7" s="44" customFormat="1" ht="6.95" customHeight="1">
      <c r="A417" s="239"/>
      <c r="B417" s="240"/>
      <c r="C417" s="240"/>
      <c r="D417" s="237"/>
      <c r="E417" s="237"/>
      <c r="F417" s="237"/>
      <c r="G417" s="238"/>
    </row>
    <row r="418" spans="1:7" s="44" customFormat="1" ht="6.95" customHeight="1">
      <c r="A418" s="239"/>
      <c r="B418" s="240"/>
      <c r="C418" s="240"/>
      <c r="D418" s="237"/>
      <c r="E418" s="237"/>
      <c r="F418" s="237"/>
      <c r="G418" s="238"/>
    </row>
    <row r="419" spans="1:7" s="44" customFormat="1" ht="6.95" customHeight="1">
      <c r="A419" s="239"/>
      <c r="B419" s="240"/>
      <c r="C419" s="240"/>
      <c r="D419" s="237"/>
      <c r="E419" s="237"/>
      <c r="F419" s="237"/>
      <c r="G419" s="238"/>
    </row>
    <row r="420" spans="1:7" s="44" customFormat="1" ht="6.95" customHeight="1">
      <c r="A420" s="239"/>
      <c r="B420" s="240"/>
      <c r="C420" s="240"/>
      <c r="D420" s="237"/>
      <c r="E420" s="237"/>
      <c r="F420" s="237"/>
      <c r="G420" s="238"/>
    </row>
    <row r="421" spans="1:7" s="47" customFormat="1" ht="6.95" customHeight="1">
      <c r="A421" s="239"/>
      <c r="B421" s="240"/>
      <c r="C421" s="240"/>
      <c r="D421" s="237"/>
      <c r="E421" s="237"/>
      <c r="F421" s="237"/>
      <c r="G421" s="238"/>
    </row>
    <row r="422" spans="1:7" s="47" customFormat="1" ht="6.95" customHeight="1">
      <c r="A422" s="239"/>
      <c r="B422" s="240"/>
      <c r="C422" s="240"/>
      <c r="D422" s="237"/>
      <c r="E422" s="237"/>
      <c r="F422" s="237"/>
      <c r="G422" s="238"/>
    </row>
    <row r="423" spans="1:7" s="47" customFormat="1" ht="6.95" customHeight="1">
      <c r="A423" s="239"/>
      <c r="B423" s="240"/>
      <c r="C423" s="240"/>
      <c r="D423" s="237"/>
      <c r="E423" s="237"/>
      <c r="F423" s="237"/>
      <c r="G423" s="238"/>
    </row>
    <row r="424" spans="1:7" s="47" customFormat="1" ht="6.95" customHeight="1">
      <c r="A424" s="239"/>
      <c r="B424" s="240"/>
      <c r="C424" s="240"/>
      <c r="D424" s="237"/>
      <c r="E424" s="237"/>
      <c r="F424" s="237"/>
      <c r="G424" s="238"/>
    </row>
    <row r="425" spans="1:7" s="47" customFormat="1" ht="6.95" customHeight="1">
      <c r="A425" s="239"/>
      <c r="B425" s="240"/>
      <c r="C425" s="240"/>
      <c r="D425" s="237"/>
      <c r="E425" s="237"/>
      <c r="F425" s="237"/>
      <c r="G425" s="238"/>
    </row>
    <row r="426" spans="1:7" s="47" customFormat="1" ht="6.95" customHeight="1">
      <c r="A426" s="239"/>
      <c r="B426" s="240"/>
      <c r="C426" s="240"/>
      <c r="D426" s="237"/>
      <c r="E426" s="237"/>
      <c r="F426" s="237"/>
      <c r="G426" s="238"/>
    </row>
    <row r="427" spans="1:7" s="47" customFormat="1" ht="6.95" customHeight="1">
      <c r="A427" s="239"/>
      <c r="B427" s="240"/>
      <c r="C427" s="240"/>
      <c r="D427" s="237"/>
      <c r="E427" s="237"/>
      <c r="F427" s="237"/>
      <c r="G427" s="238"/>
    </row>
    <row r="428" spans="1:7" s="47" customFormat="1" ht="6.95" customHeight="1">
      <c r="A428" s="239"/>
      <c r="B428" s="240"/>
      <c r="C428" s="240"/>
      <c r="D428" s="237"/>
      <c r="E428" s="237"/>
      <c r="F428" s="237"/>
      <c r="G428" s="238"/>
    </row>
    <row r="429" spans="1:7" s="47" customFormat="1" ht="6.95" customHeight="1">
      <c r="A429" s="239"/>
      <c r="B429" s="240"/>
      <c r="C429" s="240"/>
      <c r="D429" s="237"/>
      <c r="E429" s="237"/>
      <c r="F429" s="237"/>
      <c r="G429" s="238"/>
    </row>
    <row r="430" spans="1:7" s="47" customFormat="1" ht="6.95" customHeight="1">
      <c r="A430" s="239"/>
      <c r="B430" s="240"/>
      <c r="C430" s="240"/>
      <c r="D430" s="237"/>
      <c r="E430" s="237"/>
      <c r="F430" s="237"/>
      <c r="G430" s="238"/>
    </row>
    <row r="431" spans="1:7" s="47" customFormat="1" ht="6.95" customHeight="1">
      <c r="A431" s="239"/>
      <c r="B431" s="240"/>
      <c r="C431" s="240"/>
      <c r="D431" s="237"/>
      <c r="E431" s="237"/>
      <c r="F431" s="237"/>
      <c r="G431" s="238"/>
    </row>
    <row r="432" spans="1:7" s="47" customFormat="1" ht="6.95" customHeight="1">
      <c r="A432" s="239"/>
      <c r="B432" s="240"/>
      <c r="C432" s="240"/>
      <c r="D432" s="237"/>
      <c r="E432" s="237"/>
      <c r="F432" s="237"/>
      <c r="G432" s="238"/>
    </row>
    <row r="433" spans="1:7" s="47" customFormat="1" ht="6.95" customHeight="1">
      <c r="A433" s="239"/>
      <c r="B433" s="240"/>
      <c r="C433" s="240"/>
      <c r="D433" s="237"/>
      <c r="E433" s="237"/>
      <c r="F433" s="237"/>
      <c r="G433" s="238"/>
    </row>
    <row r="434" spans="1:7" s="47" customFormat="1" ht="6.95" customHeight="1">
      <c r="A434" s="239"/>
      <c r="B434" s="240"/>
      <c r="C434" s="240"/>
      <c r="D434" s="237"/>
      <c r="E434" s="237"/>
      <c r="F434" s="237"/>
      <c r="G434" s="238"/>
    </row>
    <row r="435" spans="1:7" s="47" customFormat="1" ht="6.95" customHeight="1">
      <c r="A435" s="239"/>
      <c r="B435" s="240"/>
      <c r="C435" s="240"/>
      <c r="D435" s="237"/>
      <c r="E435" s="237"/>
      <c r="F435" s="237"/>
      <c r="G435" s="238"/>
    </row>
    <row r="436" spans="1:7" s="47" customFormat="1" ht="6.95" customHeight="1">
      <c r="A436" s="239"/>
      <c r="B436" s="240"/>
      <c r="C436" s="240"/>
      <c r="D436" s="237"/>
      <c r="E436" s="237"/>
      <c r="F436" s="237"/>
      <c r="G436" s="238"/>
    </row>
    <row r="437" spans="1:7" s="47" customFormat="1" ht="6.95" customHeight="1">
      <c r="A437" s="239"/>
      <c r="B437" s="240"/>
      <c r="C437" s="240"/>
      <c r="D437" s="237"/>
      <c r="E437" s="237"/>
      <c r="F437" s="237"/>
      <c r="G437" s="238"/>
    </row>
    <row r="438" spans="1:7" s="47" customFormat="1" ht="6.95" customHeight="1">
      <c r="A438" s="239"/>
      <c r="B438" s="240"/>
      <c r="C438" s="240"/>
      <c r="D438" s="237"/>
      <c r="E438" s="237"/>
      <c r="F438" s="237"/>
      <c r="G438" s="238"/>
    </row>
    <row r="439" spans="1:7" s="47" customFormat="1" ht="6.95" customHeight="1">
      <c r="A439" s="239"/>
      <c r="B439" s="240"/>
      <c r="C439" s="240"/>
      <c r="D439" s="237"/>
      <c r="E439" s="237"/>
      <c r="F439" s="237"/>
      <c r="G439" s="238"/>
    </row>
    <row r="440" spans="1:7" s="47" customFormat="1" ht="6.95" customHeight="1">
      <c r="A440" s="239"/>
      <c r="B440" s="240"/>
      <c r="C440" s="240"/>
      <c r="D440" s="237"/>
      <c r="E440" s="237"/>
      <c r="F440" s="237"/>
      <c r="G440" s="238"/>
    </row>
    <row r="441" spans="1:7" s="47" customFormat="1" ht="6.95" customHeight="1">
      <c r="A441" s="239"/>
      <c r="B441" s="240"/>
      <c r="C441" s="240"/>
      <c r="D441" s="237"/>
      <c r="E441" s="237"/>
      <c r="F441" s="237"/>
      <c r="G441" s="238"/>
    </row>
    <row r="442" spans="1:7" s="47" customFormat="1" ht="6.95" customHeight="1">
      <c r="A442" s="239"/>
      <c r="B442" s="240"/>
      <c r="C442" s="240"/>
      <c r="D442" s="237"/>
      <c r="E442" s="237"/>
      <c r="F442" s="237"/>
      <c r="G442" s="238"/>
    </row>
    <row r="443" spans="1:7" s="47" customFormat="1" ht="6.95" customHeight="1">
      <c r="A443" s="239"/>
      <c r="B443" s="240"/>
      <c r="C443" s="240"/>
      <c r="D443" s="237"/>
      <c r="E443" s="237"/>
      <c r="F443" s="237"/>
      <c r="G443" s="238"/>
    </row>
    <row r="444" spans="1:7" s="47" customFormat="1" ht="6.95" customHeight="1">
      <c r="A444" s="239"/>
      <c r="B444" s="240"/>
      <c r="C444" s="240"/>
      <c r="D444" s="237"/>
      <c r="E444" s="237"/>
      <c r="F444" s="237"/>
      <c r="G444" s="238"/>
    </row>
    <row r="445" spans="1:7" s="47" customFormat="1" ht="6.95" customHeight="1">
      <c r="A445" s="239"/>
      <c r="B445" s="240"/>
      <c r="C445" s="240"/>
      <c r="D445" s="237"/>
      <c r="E445" s="237"/>
      <c r="F445" s="237"/>
      <c r="G445" s="238"/>
    </row>
    <row r="446" spans="1:7" s="47" customFormat="1" ht="6.95" customHeight="1">
      <c r="A446" s="239"/>
      <c r="B446" s="240"/>
      <c r="C446" s="240"/>
      <c r="D446" s="237"/>
      <c r="E446" s="237"/>
      <c r="F446" s="237"/>
      <c r="G446" s="238"/>
    </row>
    <row r="447" spans="1:7" s="33" customFormat="1" ht="10.7" customHeight="1">
      <c r="A447" s="239"/>
      <c r="B447" s="240"/>
      <c r="C447" s="240"/>
      <c r="D447" s="237"/>
      <c r="E447" s="237"/>
      <c r="F447" s="237"/>
      <c r="G447" s="238"/>
    </row>
    <row r="448" spans="1:7" s="33" customFormat="1" ht="10.7" customHeight="1">
      <c r="A448" s="239"/>
      <c r="B448" s="240"/>
      <c r="C448" s="240"/>
      <c r="D448" s="237"/>
      <c r="E448" s="237"/>
      <c r="F448" s="237"/>
      <c r="G448" s="238"/>
    </row>
    <row r="449" spans="1:7" s="33" customFormat="1" ht="10.7" customHeight="1">
      <c r="A449" s="239"/>
      <c r="B449" s="240"/>
      <c r="C449" s="240"/>
      <c r="D449" s="237"/>
      <c r="E449" s="237"/>
      <c r="F449" s="237"/>
      <c r="G449" s="238"/>
    </row>
    <row r="450" spans="1:7" s="33" customFormat="1" ht="10.7" customHeight="1">
      <c r="A450" s="239"/>
      <c r="B450" s="240"/>
      <c r="C450" s="240"/>
      <c r="D450" s="237"/>
      <c r="E450" s="237"/>
      <c r="F450" s="237"/>
      <c r="G450" s="238"/>
    </row>
    <row r="451" spans="1:7" s="33" customFormat="1" ht="10.7" customHeight="1">
      <c r="A451" s="239"/>
      <c r="B451" s="240"/>
      <c r="C451" s="240"/>
      <c r="D451" s="237"/>
      <c r="E451" s="237"/>
      <c r="F451" s="237"/>
      <c r="G451" s="238"/>
    </row>
    <row r="452" spans="1:7" s="33" customFormat="1" ht="10.7" customHeight="1">
      <c r="A452" s="239"/>
      <c r="B452" s="240"/>
      <c r="C452" s="240"/>
      <c r="D452" s="237"/>
      <c r="E452" s="237"/>
      <c r="F452" s="237"/>
      <c r="G452" s="238"/>
    </row>
    <row r="453" spans="1:7" s="33" customFormat="1" ht="10.7" customHeight="1">
      <c r="A453" s="239"/>
      <c r="B453" s="240"/>
      <c r="C453" s="240"/>
      <c r="D453" s="237"/>
      <c r="E453" s="237"/>
      <c r="F453" s="237"/>
      <c r="G453" s="238"/>
    </row>
    <row r="454" spans="1:7" s="33" customFormat="1" ht="10.7" customHeight="1">
      <c r="A454" s="239"/>
      <c r="B454" s="240"/>
      <c r="C454" s="240"/>
      <c r="D454" s="237"/>
      <c r="E454" s="237"/>
      <c r="F454" s="237"/>
      <c r="G454" s="238"/>
    </row>
    <row r="455" spans="1:7" s="33" customFormat="1" ht="10.7" customHeight="1">
      <c r="A455" s="239"/>
      <c r="B455" s="240"/>
      <c r="C455" s="240"/>
      <c r="D455" s="237"/>
      <c r="E455" s="237"/>
      <c r="F455" s="237"/>
      <c r="G455" s="238"/>
    </row>
    <row r="456" spans="1:7" s="33" customFormat="1" ht="10.7" customHeight="1">
      <c r="A456" s="239"/>
      <c r="B456" s="240"/>
      <c r="C456" s="240"/>
      <c r="D456" s="237"/>
      <c r="E456" s="237"/>
      <c r="F456" s="237"/>
      <c r="G456" s="238"/>
    </row>
    <row r="457" spans="1:7" s="33" customFormat="1" ht="10.7" customHeight="1">
      <c r="A457" s="239"/>
      <c r="B457" s="240"/>
      <c r="C457" s="240"/>
      <c r="D457" s="237"/>
      <c r="E457" s="237"/>
      <c r="F457" s="237"/>
      <c r="G457" s="238"/>
    </row>
    <row r="458" spans="1:7" s="33" customFormat="1" ht="10.7" customHeight="1">
      <c r="A458" s="239"/>
      <c r="B458" s="240"/>
      <c r="C458" s="240"/>
      <c r="D458" s="237"/>
      <c r="E458" s="237"/>
      <c r="F458" s="237"/>
      <c r="G458" s="238"/>
    </row>
    <row r="459" spans="1:7" s="33" customFormat="1" ht="10.7" customHeight="1">
      <c r="A459" s="239"/>
      <c r="B459" s="240"/>
      <c r="C459" s="240"/>
      <c r="D459" s="237"/>
      <c r="E459" s="237"/>
      <c r="F459" s="237"/>
      <c r="G459" s="238"/>
    </row>
    <row r="460" spans="1:7" s="33" customFormat="1" ht="10.7" customHeight="1">
      <c r="A460" s="239"/>
      <c r="B460" s="240"/>
      <c r="C460" s="240"/>
      <c r="D460" s="237"/>
      <c r="E460" s="237"/>
      <c r="F460" s="237"/>
      <c r="G460" s="238"/>
    </row>
    <row r="461" spans="1:7" s="33" customFormat="1" ht="10.7" customHeight="1">
      <c r="A461" s="239"/>
      <c r="B461" s="240"/>
      <c r="C461" s="240"/>
      <c r="D461" s="237"/>
      <c r="E461" s="237"/>
      <c r="F461" s="237"/>
      <c r="G461" s="238"/>
    </row>
    <row r="462" spans="1:7" s="33" customFormat="1" ht="10.7" customHeight="1">
      <c r="A462" s="239"/>
      <c r="B462" s="240"/>
      <c r="C462" s="240"/>
      <c r="D462" s="237"/>
      <c r="E462" s="237"/>
      <c r="F462" s="237"/>
      <c r="G462" s="238"/>
    </row>
    <row r="463" spans="1:7" s="33" customFormat="1" ht="10.7" customHeight="1">
      <c r="A463" s="239"/>
      <c r="B463" s="240"/>
      <c r="C463" s="240"/>
      <c r="D463" s="237"/>
      <c r="E463" s="237"/>
      <c r="F463" s="237"/>
      <c r="G463" s="238"/>
    </row>
    <row r="464" spans="1:7" s="33" customFormat="1" ht="10.7" customHeight="1">
      <c r="A464" s="239"/>
      <c r="B464" s="240"/>
      <c r="C464" s="240"/>
      <c r="D464" s="237"/>
      <c r="E464" s="237"/>
      <c r="F464" s="237"/>
      <c r="G464" s="238"/>
    </row>
    <row r="465" spans="1:7" s="33" customFormat="1" ht="10.7" customHeight="1">
      <c r="A465" s="239"/>
      <c r="B465" s="240"/>
      <c r="C465" s="240"/>
      <c r="D465" s="237"/>
      <c r="E465" s="237"/>
      <c r="F465" s="237"/>
      <c r="G465" s="238"/>
    </row>
    <row r="466" spans="1:7" s="33" customFormat="1" ht="10.7" customHeight="1">
      <c r="A466" s="239"/>
      <c r="B466" s="240"/>
      <c r="C466" s="240"/>
      <c r="D466" s="237"/>
      <c r="E466" s="237"/>
      <c r="F466" s="237"/>
      <c r="G466" s="238"/>
    </row>
    <row r="467" spans="1:7" s="33" customFormat="1" ht="10.7" customHeight="1">
      <c r="A467" s="239"/>
      <c r="B467" s="240"/>
      <c r="C467" s="240"/>
      <c r="D467" s="237"/>
      <c r="E467" s="237"/>
      <c r="F467" s="237"/>
      <c r="G467" s="238"/>
    </row>
    <row r="468" spans="1:7" s="33" customFormat="1" ht="10.7" customHeight="1">
      <c r="A468" s="239"/>
      <c r="B468" s="240"/>
      <c r="C468" s="240"/>
      <c r="D468" s="237"/>
      <c r="E468" s="237"/>
      <c r="F468" s="237"/>
      <c r="G468" s="238"/>
    </row>
    <row r="469" spans="1:7" s="33" customFormat="1" ht="10.7" customHeight="1">
      <c r="A469" s="239"/>
      <c r="B469" s="240"/>
      <c r="C469" s="240"/>
      <c r="D469" s="237"/>
      <c r="E469" s="237"/>
      <c r="F469" s="237"/>
      <c r="G469" s="238"/>
    </row>
    <row r="470" spans="1:7" s="33" customFormat="1" ht="10.7" customHeight="1">
      <c r="A470" s="239"/>
      <c r="B470" s="240"/>
      <c r="C470" s="240"/>
      <c r="D470" s="237"/>
      <c r="E470" s="237"/>
      <c r="F470" s="237"/>
      <c r="G470" s="238"/>
    </row>
    <row r="471" spans="1:7" s="33" customFormat="1" ht="10.7" customHeight="1">
      <c r="A471" s="239"/>
      <c r="B471" s="240"/>
      <c r="C471" s="240"/>
      <c r="D471" s="237"/>
      <c r="E471" s="237"/>
      <c r="F471" s="237"/>
      <c r="G471" s="238"/>
    </row>
    <row r="472" spans="1:7" s="33" customFormat="1" ht="10.7" customHeight="1">
      <c r="A472" s="239"/>
      <c r="B472" s="240"/>
      <c r="C472" s="240"/>
      <c r="D472" s="237"/>
      <c r="E472" s="237"/>
      <c r="F472" s="237"/>
      <c r="G472" s="238"/>
    </row>
    <row r="473" spans="1:7" s="33" customFormat="1" ht="10.7" customHeight="1">
      <c r="A473" s="239"/>
      <c r="B473" s="240"/>
      <c r="C473" s="240"/>
      <c r="D473" s="237"/>
      <c r="E473" s="237"/>
      <c r="F473" s="237"/>
      <c r="G473" s="238"/>
    </row>
    <row r="474" spans="1:7" s="33" customFormat="1" ht="10.7" customHeight="1">
      <c r="A474" s="239"/>
      <c r="B474" s="240"/>
      <c r="C474" s="240"/>
      <c r="D474" s="237"/>
      <c r="E474" s="237"/>
      <c r="F474" s="237"/>
      <c r="G474" s="238"/>
    </row>
    <row r="475" spans="1:7" s="33" customFormat="1" ht="10.7" customHeight="1">
      <c r="A475" s="239"/>
      <c r="B475" s="240"/>
      <c r="C475" s="240"/>
      <c r="D475" s="237"/>
      <c r="E475" s="237"/>
      <c r="F475" s="237"/>
      <c r="G475" s="238"/>
    </row>
    <row r="476" spans="1:7" s="33" customFormat="1" ht="10.7" customHeight="1">
      <c r="A476" s="239"/>
      <c r="B476" s="240"/>
      <c r="C476" s="240"/>
      <c r="D476" s="237"/>
      <c r="E476" s="237"/>
      <c r="F476" s="237"/>
      <c r="G476" s="238"/>
    </row>
    <row r="477" spans="1:7" s="33" customFormat="1" ht="10.7" customHeight="1">
      <c r="A477" s="239"/>
      <c r="B477" s="240"/>
      <c r="C477" s="240"/>
      <c r="D477" s="237"/>
      <c r="E477" s="237"/>
      <c r="F477" s="237"/>
      <c r="G477" s="238"/>
    </row>
    <row r="478" spans="1:7" s="33" customFormat="1" ht="10.7" customHeight="1">
      <c r="A478" s="239"/>
      <c r="B478" s="240"/>
      <c r="C478" s="240"/>
      <c r="D478" s="237"/>
      <c r="E478" s="237"/>
      <c r="F478" s="237"/>
      <c r="G478" s="238"/>
    </row>
    <row r="479" spans="1:7" s="33" customFormat="1" ht="10.7" customHeight="1">
      <c r="A479" s="239"/>
      <c r="B479" s="240"/>
      <c r="C479" s="240"/>
      <c r="D479" s="237"/>
      <c r="E479" s="237"/>
      <c r="F479" s="237"/>
      <c r="G479" s="238"/>
    </row>
    <row r="480" spans="1:7" s="33" customFormat="1" ht="10.7" customHeight="1">
      <c r="A480" s="239"/>
      <c r="B480" s="240"/>
      <c r="C480" s="240"/>
      <c r="D480" s="237"/>
      <c r="E480" s="237"/>
      <c r="F480" s="237"/>
      <c r="G480" s="238"/>
    </row>
    <row r="481" spans="1:7" s="33" customFormat="1" ht="10.7" customHeight="1">
      <c r="A481" s="239"/>
      <c r="B481" s="240"/>
      <c r="C481" s="240"/>
      <c r="D481" s="237"/>
      <c r="E481" s="237"/>
      <c r="F481" s="237"/>
      <c r="G481" s="238"/>
    </row>
    <row r="482" spans="1:7" s="33" customFormat="1" ht="10.7" customHeight="1">
      <c r="A482" s="239"/>
      <c r="B482" s="240"/>
      <c r="C482" s="240"/>
      <c r="D482" s="237"/>
      <c r="E482" s="237"/>
      <c r="F482" s="237"/>
      <c r="G482" s="238"/>
    </row>
    <row r="483" spans="1:7" s="33" customFormat="1" ht="10.7" customHeight="1">
      <c r="A483" s="239"/>
      <c r="B483" s="240"/>
      <c r="C483" s="240"/>
      <c r="D483" s="237"/>
      <c r="E483" s="237"/>
      <c r="F483" s="237"/>
      <c r="G483" s="238"/>
    </row>
    <row r="484" spans="1:7" s="33" customFormat="1" ht="10.7" customHeight="1">
      <c r="A484" s="239"/>
      <c r="B484" s="240"/>
      <c r="C484" s="240"/>
      <c r="D484" s="237"/>
      <c r="E484" s="237"/>
      <c r="F484" s="237"/>
      <c r="G484" s="238"/>
    </row>
    <row r="485" spans="1:7" s="33" customFormat="1" ht="10.7" customHeight="1">
      <c r="A485" s="239"/>
      <c r="B485" s="240"/>
      <c r="C485" s="240"/>
      <c r="D485" s="237"/>
      <c r="E485" s="237"/>
      <c r="F485" s="237"/>
      <c r="G485" s="238"/>
    </row>
    <row r="486" spans="1:7" s="33" customFormat="1" ht="10.7" customHeight="1">
      <c r="A486" s="239"/>
      <c r="B486" s="240"/>
      <c r="C486" s="240"/>
      <c r="D486" s="237"/>
      <c r="E486" s="237"/>
      <c r="F486" s="237"/>
      <c r="G486" s="238"/>
    </row>
    <row r="487" spans="1:7" s="33" customFormat="1" ht="10.7" customHeight="1">
      <c r="A487" s="239"/>
      <c r="B487" s="240"/>
      <c r="C487" s="240"/>
      <c r="D487" s="237"/>
      <c r="E487" s="237"/>
      <c r="F487" s="237"/>
      <c r="G487" s="238"/>
    </row>
    <row r="488" spans="1:7" s="33" customFormat="1" ht="10.7" customHeight="1">
      <c r="A488" s="239"/>
      <c r="B488" s="240"/>
      <c r="C488" s="240"/>
      <c r="D488" s="237"/>
      <c r="E488" s="237"/>
      <c r="F488" s="237"/>
      <c r="G488" s="238"/>
    </row>
    <row r="489" spans="1:7" s="33" customFormat="1" ht="10.7" customHeight="1">
      <c r="A489" s="239"/>
      <c r="B489" s="240"/>
      <c r="C489" s="240"/>
      <c r="D489" s="237"/>
      <c r="E489" s="237"/>
      <c r="F489" s="237"/>
      <c r="G489" s="238"/>
    </row>
    <row r="490" spans="1:7" s="33" customFormat="1" ht="10.7" customHeight="1">
      <c r="A490" s="239"/>
      <c r="B490" s="240"/>
      <c r="C490" s="240"/>
      <c r="D490" s="237"/>
      <c r="E490" s="237"/>
      <c r="F490" s="237"/>
      <c r="G490" s="238"/>
    </row>
    <row r="491" spans="1:7" s="33" customFormat="1" ht="10.7" customHeight="1">
      <c r="A491" s="239"/>
      <c r="B491" s="240"/>
      <c r="C491" s="240"/>
      <c r="D491" s="237"/>
      <c r="E491" s="237"/>
      <c r="F491" s="237"/>
      <c r="G491" s="238"/>
    </row>
    <row r="492" spans="1:7" s="33" customFormat="1" ht="10.7" customHeight="1">
      <c r="A492" s="239"/>
      <c r="B492" s="240"/>
      <c r="C492" s="240"/>
      <c r="D492" s="237"/>
      <c r="E492" s="237"/>
      <c r="F492" s="237"/>
      <c r="G492" s="238"/>
    </row>
    <row r="493" spans="1:7" s="33" customFormat="1" ht="10.7" customHeight="1">
      <c r="A493" s="239"/>
      <c r="B493" s="240"/>
      <c r="C493" s="240"/>
      <c r="D493" s="237"/>
      <c r="E493" s="237"/>
      <c r="F493" s="237"/>
      <c r="G493" s="238"/>
    </row>
    <row r="494" spans="1:7" s="33" customFormat="1" ht="10.7" customHeight="1">
      <c r="A494" s="239"/>
      <c r="B494" s="240"/>
      <c r="C494" s="240"/>
      <c r="D494" s="237"/>
      <c r="E494" s="237"/>
      <c r="F494" s="237"/>
      <c r="G494" s="238"/>
    </row>
    <row r="495" spans="1:7" s="33" customFormat="1" ht="10.7" customHeight="1">
      <c r="A495" s="239"/>
      <c r="B495" s="240"/>
      <c r="C495" s="240"/>
      <c r="D495" s="237"/>
      <c r="E495" s="237"/>
      <c r="F495" s="237"/>
      <c r="G495" s="238"/>
    </row>
    <row r="496" spans="1:7" s="33" customFormat="1" ht="10.7" customHeight="1">
      <c r="A496" s="239"/>
      <c r="B496" s="240"/>
      <c r="C496" s="240"/>
      <c r="D496" s="237"/>
      <c r="E496" s="237"/>
      <c r="F496" s="237"/>
      <c r="G496" s="238"/>
    </row>
    <row r="497" spans="1:7" s="33" customFormat="1" ht="10.7" customHeight="1">
      <c r="A497" s="239"/>
      <c r="B497" s="240"/>
      <c r="C497" s="240"/>
      <c r="D497" s="237"/>
      <c r="E497" s="237"/>
      <c r="F497" s="237"/>
      <c r="G497" s="238"/>
    </row>
    <row r="498" spans="1:7" s="33" customFormat="1" ht="10.7" customHeight="1">
      <c r="A498" s="239"/>
      <c r="B498" s="240"/>
      <c r="C498" s="240"/>
      <c r="D498" s="237"/>
      <c r="E498" s="237"/>
      <c r="F498" s="237"/>
      <c r="G498" s="238"/>
    </row>
    <row r="499" spans="1:7" s="33" customFormat="1" ht="10.7" customHeight="1">
      <c r="A499" s="239"/>
      <c r="B499" s="240"/>
      <c r="C499" s="240"/>
      <c r="D499" s="237"/>
      <c r="E499" s="237"/>
      <c r="F499" s="237"/>
      <c r="G499" s="238"/>
    </row>
    <row r="500" spans="1:7" s="33" customFormat="1" ht="10.7" customHeight="1">
      <c r="A500" s="239"/>
      <c r="B500" s="240"/>
      <c r="C500" s="240"/>
      <c r="D500" s="237"/>
      <c r="E500" s="237"/>
      <c r="F500" s="237"/>
      <c r="G500" s="238"/>
    </row>
    <row r="501" spans="1:7" s="33" customFormat="1" ht="10.7" customHeight="1">
      <c r="A501" s="239"/>
      <c r="B501" s="240"/>
      <c r="C501" s="240"/>
      <c r="D501" s="237"/>
      <c r="E501" s="237"/>
      <c r="F501" s="237"/>
      <c r="G501" s="238"/>
    </row>
    <row r="502" spans="1:7" s="33" customFormat="1" ht="10.7" customHeight="1">
      <c r="A502" s="239"/>
      <c r="B502" s="240"/>
      <c r="C502" s="240"/>
      <c r="D502" s="237"/>
      <c r="E502" s="237"/>
      <c r="F502" s="237"/>
      <c r="G502" s="238"/>
    </row>
    <row r="503" spans="1:7" s="33" customFormat="1" ht="10.7" customHeight="1">
      <c r="A503" s="239"/>
      <c r="B503" s="240"/>
      <c r="C503" s="240"/>
      <c r="D503" s="237"/>
      <c r="E503" s="237"/>
      <c r="F503" s="237"/>
      <c r="G503" s="238"/>
    </row>
    <row r="504" spans="1:7" s="33" customFormat="1" ht="10.7" customHeight="1">
      <c r="A504" s="239"/>
      <c r="B504" s="240"/>
      <c r="C504" s="240"/>
      <c r="D504" s="237"/>
      <c r="E504" s="237"/>
      <c r="F504" s="237"/>
      <c r="G504" s="238"/>
    </row>
    <row r="505" spans="1:7" s="33" customFormat="1" ht="10.7" customHeight="1">
      <c r="A505" s="239"/>
      <c r="B505" s="240"/>
      <c r="C505" s="240"/>
      <c r="D505" s="237"/>
      <c r="E505" s="237"/>
      <c r="F505" s="237"/>
      <c r="G505" s="238"/>
    </row>
    <row r="506" spans="1:7" s="33" customFormat="1" ht="10.7" customHeight="1">
      <c r="A506" s="239"/>
      <c r="B506" s="240"/>
      <c r="C506" s="240"/>
      <c r="D506" s="237"/>
      <c r="E506" s="237"/>
      <c r="F506" s="237"/>
      <c r="G506" s="238"/>
    </row>
    <row r="507" spans="1:7" s="33" customFormat="1" ht="10.7" customHeight="1">
      <c r="A507" s="239"/>
      <c r="B507" s="240"/>
      <c r="C507" s="240"/>
      <c r="D507" s="237"/>
      <c r="E507" s="237"/>
      <c r="F507" s="237"/>
      <c r="G507" s="238"/>
    </row>
    <row r="508" spans="1:7" s="33" customFormat="1" ht="10.7" customHeight="1">
      <c r="A508" s="239"/>
      <c r="B508" s="240"/>
      <c r="C508" s="240"/>
      <c r="D508" s="237"/>
      <c r="E508" s="237"/>
      <c r="F508" s="237"/>
      <c r="G508" s="238"/>
    </row>
    <row r="509" spans="1:7" s="33" customFormat="1" ht="10.7" customHeight="1">
      <c r="A509" s="239"/>
      <c r="B509" s="240"/>
      <c r="C509" s="240"/>
      <c r="D509" s="237"/>
      <c r="E509" s="237"/>
      <c r="F509" s="237"/>
      <c r="G509" s="238"/>
    </row>
    <row r="510" spans="1:7" s="33" customFormat="1" ht="10.7" customHeight="1">
      <c r="A510" s="239"/>
      <c r="B510" s="240"/>
      <c r="C510" s="240"/>
      <c r="D510" s="237"/>
      <c r="E510" s="237"/>
      <c r="F510" s="237"/>
      <c r="G510" s="238"/>
    </row>
    <row r="511" spans="1:7" s="33" customFormat="1" ht="10.7" customHeight="1">
      <c r="A511" s="239"/>
      <c r="B511" s="240"/>
      <c r="C511" s="240"/>
      <c r="D511" s="237"/>
      <c r="E511" s="237"/>
      <c r="F511" s="237"/>
      <c r="G511" s="238"/>
    </row>
    <row r="512" spans="1:7" s="33" customFormat="1" ht="10.7" customHeight="1">
      <c r="A512" s="239"/>
      <c r="B512" s="240"/>
      <c r="C512" s="240"/>
      <c r="D512" s="237"/>
      <c r="E512" s="237"/>
      <c r="F512" s="237"/>
      <c r="G512" s="238"/>
    </row>
    <row r="513" spans="1:7" s="33" customFormat="1" ht="10.7" customHeight="1">
      <c r="A513" s="239"/>
      <c r="B513" s="240"/>
      <c r="C513" s="240"/>
      <c r="D513" s="237"/>
      <c r="E513" s="237"/>
      <c r="F513" s="237"/>
      <c r="G513" s="238"/>
    </row>
    <row r="514" spans="1:7" s="33" customFormat="1" ht="10.7" customHeight="1">
      <c r="A514" s="239"/>
      <c r="B514" s="240"/>
      <c r="C514" s="240"/>
      <c r="D514" s="237"/>
      <c r="E514" s="237"/>
      <c r="F514" s="237"/>
      <c r="G514" s="238"/>
    </row>
    <row r="515" spans="1:7" s="33" customFormat="1" ht="10.7" customHeight="1">
      <c r="A515" s="239"/>
      <c r="B515" s="240"/>
      <c r="C515" s="240"/>
      <c r="D515" s="237"/>
      <c r="E515" s="237"/>
      <c r="F515" s="237"/>
      <c r="G515" s="238"/>
    </row>
    <row r="516" spans="1:7" s="33" customFormat="1" ht="10.7" customHeight="1">
      <c r="A516" s="239"/>
      <c r="B516" s="240"/>
      <c r="C516" s="240"/>
      <c r="D516" s="237"/>
      <c r="E516" s="237"/>
      <c r="F516" s="237"/>
      <c r="G516" s="238"/>
    </row>
    <row r="517" spans="1:7" s="33" customFormat="1" ht="10.7" customHeight="1">
      <c r="A517" s="239"/>
      <c r="B517" s="240"/>
      <c r="C517" s="240"/>
      <c r="D517" s="237"/>
      <c r="E517" s="237"/>
      <c r="F517" s="237"/>
      <c r="G517" s="238"/>
    </row>
    <row r="518" spans="1:7" s="33" customFormat="1" ht="10.7" customHeight="1">
      <c r="A518" s="239"/>
      <c r="B518" s="240"/>
      <c r="C518" s="240"/>
      <c r="D518" s="237"/>
      <c r="E518" s="237"/>
      <c r="F518" s="237"/>
      <c r="G518" s="238"/>
    </row>
    <row r="519" spans="1:7" s="33" customFormat="1" ht="10.7" customHeight="1">
      <c r="A519" s="239"/>
      <c r="B519" s="240"/>
      <c r="C519" s="240"/>
      <c r="D519" s="237"/>
      <c r="E519" s="237"/>
      <c r="F519" s="237"/>
      <c r="G519" s="238"/>
    </row>
    <row r="520" spans="1:7" s="33" customFormat="1" ht="10.7" customHeight="1">
      <c r="A520" s="239"/>
      <c r="B520" s="240"/>
      <c r="C520" s="240"/>
      <c r="D520" s="237"/>
      <c r="E520" s="237"/>
      <c r="F520" s="237"/>
      <c r="G520" s="238"/>
    </row>
    <row r="521" spans="1:7" s="33" customFormat="1" ht="10.7" customHeight="1">
      <c r="A521" s="239"/>
      <c r="B521" s="240"/>
      <c r="C521" s="240"/>
      <c r="D521" s="237"/>
      <c r="E521" s="237"/>
      <c r="F521" s="237"/>
      <c r="G521" s="238"/>
    </row>
    <row r="522" spans="1:7" s="33" customFormat="1" ht="10.7" customHeight="1">
      <c r="A522" s="239"/>
      <c r="B522" s="240"/>
      <c r="C522" s="240"/>
      <c r="D522" s="237"/>
      <c r="E522" s="237"/>
      <c r="F522" s="237"/>
      <c r="G522" s="238"/>
    </row>
    <row r="523" spans="1:7" s="33" customFormat="1" ht="10.7" customHeight="1">
      <c r="A523" s="239"/>
      <c r="B523" s="240"/>
      <c r="C523" s="240"/>
      <c r="D523" s="237"/>
      <c r="E523" s="237"/>
      <c r="F523" s="237"/>
      <c r="G523" s="238"/>
    </row>
    <row r="524" spans="1:7" s="33" customFormat="1" ht="10.7" customHeight="1">
      <c r="A524" s="239"/>
      <c r="B524" s="240"/>
      <c r="C524" s="240"/>
      <c r="D524" s="237"/>
      <c r="E524" s="237"/>
      <c r="F524" s="237"/>
      <c r="G524" s="238"/>
    </row>
    <row r="525" spans="1:7" s="33" customFormat="1" ht="10.7" customHeight="1">
      <c r="A525" s="239"/>
      <c r="B525" s="240"/>
      <c r="C525" s="240"/>
      <c r="D525" s="237"/>
      <c r="E525" s="237"/>
      <c r="F525" s="237"/>
      <c r="G525" s="238"/>
    </row>
    <row r="526" spans="1:7" s="33" customFormat="1" ht="10.7" customHeight="1">
      <c r="A526" s="239"/>
      <c r="B526" s="240"/>
      <c r="C526" s="240"/>
      <c r="D526" s="237"/>
      <c r="E526" s="237"/>
      <c r="F526" s="237"/>
      <c r="G526" s="238"/>
    </row>
    <row r="527" spans="1:7" s="33" customFormat="1" ht="10.7" customHeight="1">
      <c r="A527" s="239"/>
      <c r="B527" s="240"/>
      <c r="C527" s="240"/>
      <c r="D527" s="237"/>
      <c r="E527" s="237"/>
      <c r="F527" s="237"/>
      <c r="G527" s="238"/>
    </row>
    <row r="528" spans="1:7" s="33" customFormat="1" ht="10.7" customHeight="1">
      <c r="A528" s="239"/>
      <c r="B528" s="240"/>
      <c r="C528" s="240"/>
      <c r="D528" s="237"/>
      <c r="E528" s="237"/>
      <c r="F528" s="237"/>
      <c r="G528" s="238"/>
    </row>
    <row r="529" spans="1:7" s="33" customFormat="1" ht="10.7" customHeight="1">
      <c r="A529" s="239"/>
      <c r="B529" s="240"/>
      <c r="C529" s="240"/>
      <c r="D529" s="237"/>
      <c r="E529" s="237"/>
      <c r="F529" s="237"/>
      <c r="G529" s="238"/>
    </row>
    <row r="530" spans="1:7" s="33" customFormat="1" ht="10.7" customHeight="1">
      <c r="A530" s="239"/>
      <c r="B530" s="240"/>
      <c r="C530" s="240"/>
      <c r="D530" s="237"/>
      <c r="E530" s="237"/>
      <c r="F530" s="237"/>
      <c r="G530" s="238"/>
    </row>
    <row r="531" spans="1:7" s="33" customFormat="1" ht="10.7" customHeight="1">
      <c r="A531" s="239"/>
      <c r="B531" s="240"/>
      <c r="C531" s="240"/>
      <c r="D531" s="237"/>
      <c r="E531" s="237"/>
      <c r="F531" s="237"/>
      <c r="G531" s="238"/>
    </row>
    <row r="532" spans="1:7" s="33" customFormat="1" ht="10.7" customHeight="1">
      <c r="A532" s="239"/>
      <c r="B532" s="240"/>
      <c r="C532" s="240"/>
      <c r="D532" s="237"/>
      <c r="E532" s="237"/>
      <c r="F532" s="237"/>
      <c r="G532" s="238"/>
    </row>
    <row r="533" spans="1:7" s="33" customFormat="1" ht="10.7" customHeight="1">
      <c r="A533" s="239"/>
      <c r="B533" s="240"/>
      <c r="C533" s="240"/>
      <c r="D533" s="237"/>
      <c r="E533" s="237"/>
      <c r="F533" s="237"/>
      <c r="G533" s="238"/>
    </row>
    <row r="534" spans="1:7" s="33" customFormat="1" ht="10.7" customHeight="1">
      <c r="A534" s="239"/>
      <c r="B534" s="240"/>
      <c r="C534" s="240"/>
      <c r="D534" s="237"/>
      <c r="E534" s="237"/>
      <c r="F534" s="237"/>
      <c r="G534" s="238"/>
    </row>
    <row r="535" spans="1:7" s="33" customFormat="1" ht="10.7" customHeight="1">
      <c r="A535" s="239"/>
      <c r="B535" s="240"/>
      <c r="C535" s="240"/>
      <c r="D535" s="237"/>
      <c r="E535" s="237"/>
      <c r="F535" s="237"/>
      <c r="G535" s="238"/>
    </row>
    <row r="536" spans="1:7" s="33" customFormat="1" ht="10.7" customHeight="1">
      <c r="A536" s="239"/>
      <c r="B536" s="240"/>
      <c r="C536" s="240"/>
      <c r="D536" s="237"/>
      <c r="E536" s="237"/>
      <c r="F536" s="237"/>
      <c r="G536" s="238"/>
    </row>
    <row r="537" spans="1:7" s="33" customFormat="1" ht="10.7" customHeight="1">
      <c r="A537" s="239"/>
      <c r="B537" s="240"/>
      <c r="C537" s="240"/>
      <c r="D537" s="237"/>
      <c r="E537" s="237"/>
      <c r="F537" s="237"/>
      <c r="G537" s="238"/>
    </row>
    <row r="538" spans="1:7" s="33" customFormat="1" ht="10.7" customHeight="1">
      <c r="A538" s="239"/>
      <c r="B538" s="240"/>
      <c r="C538" s="240"/>
      <c r="D538" s="237"/>
      <c r="E538" s="237"/>
      <c r="F538" s="237"/>
      <c r="G538" s="238"/>
    </row>
    <row r="539" spans="1:7" s="33" customFormat="1" ht="10.7" customHeight="1">
      <c r="A539" s="239"/>
      <c r="B539" s="240"/>
      <c r="C539" s="240"/>
      <c r="D539" s="237"/>
      <c r="E539" s="237"/>
      <c r="F539" s="237"/>
      <c r="G539" s="238"/>
    </row>
    <row r="540" spans="1:7" s="33" customFormat="1" ht="10.7" customHeight="1">
      <c r="A540" s="239"/>
      <c r="B540" s="240"/>
      <c r="C540" s="240"/>
      <c r="D540" s="237"/>
      <c r="E540" s="237"/>
      <c r="F540" s="237"/>
      <c r="G540" s="238"/>
    </row>
    <row r="541" spans="1:7" s="33" customFormat="1" ht="10.7" customHeight="1">
      <c r="A541" s="239"/>
      <c r="B541" s="240"/>
      <c r="C541" s="240"/>
      <c r="D541" s="237"/>
      <c r="E541" s="237"/>
      <c r="F541" s="237"/>
      <c r="G541" s="238"/>
    </row>
    <row r="542" spans="1:7" s="33" customFormat="1" ht="10.7" customHeight="1">
      <c r="A542" s="239"/>
      <c r="B542" s="240"/>
      <c r="C542" s="240"/>
      <c r="D542" s="237"/>
      <c r="E542" s="237"/>
      <c r="F542" s="237"/>
      <c r="G542" s="238"/>
    </row>
    <row r="543" spans="1:7" s="33" customFormat="1" ht="10.7" customHeight="1">
      <c r="A543" s="239"/>
      <c r="B543" s="240"/>
      <c r="C543" s="240"/>
      <c r="D543" s="237"/>
      <c r="E543" s="237"/>
      <c r="F543" s="237"/>
      <c r="G543" s="238"/>
    </row>
    <row r="544" spans="1:7" s="33" customFormat="1" ht="10.7" customHeight="1">
      <c r="A544" s="239"/>
      <c r="B544" s="240"/>
      <c r="C544" s="240"/>
      <c r="D544" s="237"/>
      <c r="E544" s="237"/>
      <c r="F544" s="237"/>
      <c r="G544" s="238"/>
    </row>
    <row r="545" spans="1:7" s="33" customFormat="1" ht="10.7" customHeight="1">
      <c r="A545" s="239"/>
      <c r="B545" s="240"/>
      <c r="C545" s="240"/>
      <c r="D545" s="237"/>
      <c r="E545" s="237"/>
      <c r="F545" s="237"/>
      <c r="G545" s="238"/>
    </row>
    <row r="546" spans="1:7" s="33" customFormat="1" ht="10.7" customHeight="1">
      <c r="A546" s="239"/>
      <c r="B546" s="240"/>
      <c r="C546" s="240"/>
      <c r="D546" s="237"/>
      <c r="E546" s="237"/>
      <c r="F546" s="237"/>
      <c r="G546" s="238"/>
    </row>
    <row r="547" spans="1:7" s="33" customFormat="1" ht="10.7" customHeight="1">
      <c r="A547" s="239"/>
      <c r="B547" s="240"/>
      <c r="C547" s="240"/>
      <c r="D547" s="237"/>
      <c r="E547" s="237"/>
      <c r="F547" s="237"/>
      <c r="G547" s="238"/>
    </row>
    <row r="548" spans="1:7" s="33" customFormat="1" ht="10.7" customHeight="1">
      <c r="A548" s="239"/>
      <c r="B548" s="240"/>
      <c r="C548" s="240"/>
      <c r="D548" s="237"/>
      <c r="E548" s="237"/>
      <c r="F548" s="237"/>
      <c r="G548" s="238"/>
    </row>
    <row r="549" spans="1:7" s="33" customFormat="1" ht="10.7" customHeight="1">
      <c r="A549" s="239"/>
      <c r="B549" s="240"/>
      <c r="C549" s="240"/>
      <c r="D549" s="237"/>
      <c r="E549" s="237"/>
      <c r="F549" s="237"/>
      <c r="G549" s="238"/>
    </row>
    <row r="550" spans="1:7" s="33" customFormat="1" ht="10.7" customHeight="1">
      <c r="A550" s="239"/>
      <c r="B550" s="240"/>
      <c r="C550" s="240"/>
      <c r="D550" s="237"/>
      <c r="E550" s="237"/>
      <c r="F550" s="237"/>
      <c r="G550" s="238"/>
    </row>
    <row r="551" spans="1:7" s="33" customFormat="1" ht="10.7" customHeight="1">
      <c r="A551" s="239"/>
      <c r="B551" s="240"/>
      <c r="C551" s="240"/>
      <c r="D551" s="237"/>
      <c r="E551" s="237"/>
      <c r="F551" s="237"/>
      <c r="G551" s="238"/>
    </row>
    <row r="552" spans="1:7" s="33" customFormat="1" ht="10.7" customHeight="1">
      <c r="A552" s="239"/>
      <c r="B552" s="240"/>
      <c r="C552" s="240"/>
      <c r="D552" s="237"/>
      <c r="E552" s="237"/>
      <c r="F552" s="237"/>
      <c r="G552" s="238"/>
    </row>
    <row r="553" spans="1:7" s="33" customFormat="1" ht="10.7" customHeight="1">
      <c r="A553" s="239"/>
      <c r="B553" s="240"/>
      <c r="C553" s="240"/>
      <c r="D553" s="237"/>
      <c r="E553" s="237"/>
      <c r="F553" s="237"/>
      <c r="G553" s="238"/>
    </row>
    <row r="554" spans="1:7" s="33" customFormat="1" ht="10.7" customHeight="1">
      <c r="A554" s="239"/>
      <c r="B554" s="240"/>
      <c r="C554" s="240"/>
      <c r="D554" s="237"/>
      <c r="E554" s="237"/>
      <c r="F554" s="237"/>
      <c r="G554" s="238"/>
    </row>
    <row r="555" spans="1:7" s="33" customFormat="1" ht="10.7" customHeight="1">
      <c r="A555" s="239"/>
      <c r="B555" s="240"/>
      <c r="C555" s="240"/>
      <c r="D555" s="237"/>
      <c r="E555" s="237"/>
      <c r="F555" s="237"/>
      <c r="G555" s="238"/>
    </row>
    <row r="556" spans="1:7" s="33" customFormat="1" ht="10.7" customHeight="1">
      <c r="A556" s="239"/>
      <c r="B556" s="240"/>
      <c r="C556" s="240"/>
      <c r="D556" s="237"/>
      <c r="E556" s="237"/>
      <c r="F556" s="237"/>
      <c r="G556" s="238"/>
    </row>
    <row r="557" spans="1:7" s="33" customFormat="1" ht="10.7" customHeight="1">
      <c r="A557" s="239"/>
      <c r="B557" s="240"/>
      <c r="C557" s="240"/>
      <c r="D557" s="237"/>
      <c r="E557" s="237"/>
      <c r="F557" s="237"/>
      <c r="G557" s="238"/>
    </row>
    <row r="558" spans="1:7" s="33" customFormat="1" ht="10.7" customHeight="1">
      <c r="A558" s="239"/>
      <c r="B558" s="240"/>
      <c r="C558" s="240"/>
      <c r="D558" s="237"/>
      <c r="E558" s="237"/>
      <c r="F558" s="237"/>
      <c r="G558" s="238"/>
    </row>
    <row r="559" spans="1:7" s="33" customFormat="1" ht="10.7" customHeight="1">
      <c r="A559" s="239"/>
      <c r="B559" s="240"/>
      <c r="C559" s="240"/>
      <c r="D559" s="237"/>
      <c r="E559" s="237"/>
      <c r="F559" s="237"/>
      <c r="G559" s="238"/>
    </row>
    <row r="560" spans="1:7" s="33" customFormat="1" ht="10.7" customHeight="1">
      <c r="A560" s="239"/>
      <c r="B560" s="240"/>
      <c r="C560" s="240"/>
      <c r="D560" s="237"/>
      <c r="E560" s="237"/>
      <c r="F560" s="237"/>
      <c r="G560" s="238"/>
    </row>
    <row r="561" spans="1:7" s="33" customFormat="1" ht="10.7" customHeight="1">
      <c r="A561" s="239"/>
      <c r="B561" s="240"/>
      <c r="C561" s="240"/>
      <c r="D561" s="237"/>
      <c r="E561" s="237"/>
      <c r="F561" s="237"/>
      <c r="G561" s="238"/>
    </row>
    <row r="562" spans="1:7" s="33" customFormat="1" ht="10.7" customHeight="1">
      <c r="A562" s="239"/>
      <c r="B562" s="240"/>
      <c r="C562" s="240"/>
      <c r="D562" s="237"/>
      <c r="E562" s="237"/>
      <c r="F562" s="237"/>
      <c r="G562" s="238"/>
    </row>
    <row r="563" spans="1:7" s="33" customFormat="1" ht="10.7" customHeight="1">
      <c r="A563" s="239"/>
      <c r="B563" s="240"/>
      <c r="C563" s="240"/>
      <c r="D563" s="237"/>
      <c r="E563" s="237"/>
      <c r="F563" s="237"/>
      <c r="G563" s="238"/>
    </row>
    <row r="564" spans="1:7" s="33" customFormat="1" ht="10.7" customHeight="1">
      <c r="A564" s="239"/>
      <c r="B564" s="240"/>
      <c r="C564" s="240"/>
      <c r="D564" s="237"/>
      <c r="E564" s="237"/>
      <c r="F564" s="237"/>
      <c r="G564" s="238"/>
    </row>
    <row r="565" spans="1:7" s="33" customFormat="1" ht="10.7" customHeight="1">
      <c r="A565" s="239"/>
      <c r="B565" s="240"/>
      <c r="C565" s="240"/>
      <c r="D565" s="237"/>
      <c r="E565" s="237"/>
      <c r="F565" s="237"/>
      <c r="G565" s="238"/>
    </row>
    <row r="566" spans="1:7" s="33" customFormat="1" ht="10.7" customHeight="1">
      <c r="A566" s="239"/>
      <c r="B566" s="240"/>
      <c r="C566" s="240"/>
      <c r="D566" s="237"/>
      <c r="E566" s="237"/>
      <c r="F566" s="237"/>
      <c r="G566" s="238"/>
    </row>
    <row r="567" spans="1:7" s="33" customFormat="1" ht="10.7" customHeight="1">
      <c r="A567" s="239"/>
      <c r="B567" s="240"/>
      <c r="C567" s="240"/>
      <c r="D567" s="237"/>
      <c r="E567" s="237"/>
      <c r="F567" s="237"/>
      <c r="G567" s="238"/>
    </row>
    <row r="568" spans="1:7" s="33" customFormat="1" ht="10.7" customHeight="1">
      <c r="A568" s="239"/>
      <c r="B568" s="240"/>
      <c r="C568" s="240"/>
      <c r="D568" s="237"/>
      <c r="E568" s="237"/>
      <c r="F568" s="237"/>
      <c r="G568" s="238"/>
    </row>
    <row r="569" spans="1:7" s="33" customFormat="1" ht="10.7" customHeight="1">
      <c r="A569" s="239"/>
      <c r="B569" s="240"/>
      <c r="C569" s="240"/>
      <c r="D569" s="237"/>
      <c r="E569" s="237"/>
      <c r="F569" s="237"/>
      <c r="G569" s="238"/>
    </row>
    <row r="570" spans="1:7" s="33" customFormat="1" ht="10.7" customHeight="1">
      <c r="A570" s="239"/>
      <c r="B570" s="240"/>
      <c r="C570" s="240"/>
      <c r="D570" s="237"/>
      <c r="E570" s="237"/>
      <c r="F570" s="237"/>
      <c r="G570" s="238"/>
    </row>
    <row r="571" spans="1:7" s="33" customFormat="1" ht="10.7" customHeight="1">
      <c r="A571" s="239"/>
      <c r="B571" s="240"/>
      <c r="C571" s="240"/>
      <c r="D571" s="237"/>
      <c r="E571" s="237"/>
      <c r="F571" s="237"/>
      <c r="G571" s="238"/>
    </row>
    <row r="572" spans="1:7" s="33" customFormat="1" ht="10.7" customHeight="1">
      <c r="A572" s="239"/>
      <c r="B572" s="240"/>
      <c r="C572" s="240"/>
      <c r="D572" s="237"/>
      <c r="E572" s="237"/>
      <c r="F572" s="237"/>
      <c r="G572" s="238"/>
    </row>
    <row r="573" spans="1:7" s="33" customFormat="1" ht="10.7" customHeight="1">
      <c r="A573" s="239"/>
      <c r="B573" s="240"/>
      <c r="C573" s="240"/>
      <c r="D573" s="237"/>
      <c r="E573" s="237"/>
      <c r="F573" s="237"/>
      <c r="G573" s="238"/>
    </row>
    <row r="574" spans="1:7" s="33" customFormat="1" ht="10.7" customHeight="1">
      <c r="A574" s="239"/>
      <c r="B574" s="240"/>
      <c r="C574" s="240"/>
      <c r="D574" s="237"/>
      <c r="E574" s="237"/>
      <c r="F574" s="237"/>
      <c r="G574" s="238"/>
    </row>
    <row r="575" spans="1:7" s="33" customFormat="1" ht="10.7" customHeight="1">
      <c r="A575" s="239"/>
      <c r="B575" s="240"/>
      <c r="C575" s="240"/>
      <c r="D575" s="237"/>
      <c r="E575" s="237"/>
      <c r="F575" s="237"/>
      <c r="G575" s="238"/>
    </row>
    <row r="576" spans="1:7" s="33" customFormat="1" ht="10.7" customHeight="1">
      <c r="A576" s="239"/>
      <c r="B576" s="240"/>
      <c r="C576" s="240"/>
      <c r="D576" s="237"/>
      <c r="E576" s="237"/>
      <c r="F576" s="237"/>
      <c r="G576" s="238"/>
    </row>
    <row r="577" spans="1:7" s="33" customFormat="1" ht="10.7" customHeight="1">
      <c r="A577" s="239"/>
      <c r="B577" s="240"/>
      <c r="C577" s="240"/>
      <c r="D577" s="237"/>
      <c r="E577" s="237"/>
      <c r="F577" s="237"/>
      <c r="G577" s="238"/>
    </row>
    <row r="578" spans="1:7" s="33" customFormat="1" ht="10.7" customHeight="1">
      <c r="A578" s="239"/>
      <c r="B578" s="240"/>
      <c r="C578" s="240"/>
      <c r="D578" s="237"/>
      <c r="E578" s="237"/>
      <c r="F578" s="237"/>
      <c r="G578" s="238"/>
    </row>
    <row r="579" spans="1:7" s="33" customFormat="1" ht="10.7" customHeight="1">
      <c r="A579" s="239"/>
      <c r="B579" s="240"/>
      <c r="C579" s="240"/>
      <c r="D579" s="237"/>
      <c r="E579" s="237"/>
      <c r="F579" s="237"/>
      <c r="G579" s="238"/>
    </row>
    <row r="580" spans="1:7" s="33" customFormat="1" ht="10.7" customHeight="1">
      <c r="A580" s="239"/>
      <c r="B580" s="240"/>
      <c r="C580" s="240"/>
      <c r="D580" s="237"/>
      <c r="E580" s="237"/>
      <c r="F580" s="237"/>
      <c r="G580" s="238"/>
    </row>
    <row r="581" spans="1:7" s="33" customFormat="1" ht="10.7" customHeight="1">
      <c r="A581" s="239"/>
      <c r="B581" s="240"/>
      <c r="C581" s="240"/>
      <c r="D581" s="237"/>
      <c r="E581" s="237"/>
      <c r="F581" s="237"/>
      <c r="G581" s="238"/>
    </row>
    <row r="582" spans="1:7" s="33" customFormat="1" ht="10.7" customHeight="1">
      <c r="A582" s="239"/>
      <c r="B582" s="240"/>
      <c r="C582" s="240"/>
      <c r="D582" s="237"/>
      <c r="E582" s="237"/>
      <c r="F582" s="237"/>
      <c r="G582" s="238"/>
    </row>
    <row r="583" spans="1:7" s="33" customFormat="1" ht="10.7" customHeight="1">
      <c r="A583" s="239"/>
      <c r="B583" s="240"/>
      <c r="C583" s="240"/>
      <c r="D583" s="237"/>
      <c r="E583" s="237"/>
      <c r="F583" s="237"/>
      <c r="G583" s="238"/>
    </row>
    <row r="584" spans="1:7" s="33" customFormat="1" ht="10.7" customHeight="1">
      <c r="A584" s="239"/>
      <c r="B584" s="240"/>
      <c r="C584" s="240"/>
      <c r="D584" s="237"/>
      <c r="E584" s="237"/>
      <c r="F584" s="237"/>
      <c r="G584" s="238"/>
    </row>
    <row r="585" spans="1:7" s="33" customFormat="1" ht="10.7" customHeight="1">
      <c r="A585" s="239"/>
      <c r="B585" s="240"/>
      <c r="C585" s="240"/>
      <c r="D585" s="237"/>
      <c r="E585" s="237"/>
      <c r="F585" s="237"/>
      <c r="G585" s="238"/>
    </row>
    <row r="586" spans="1:7" s="33" customFormat="1" ht="10.7" customHeight="1">
      <c r="A586" s="239"/>
      <c r="B586" s="240"/>
      <c r="C586" s="240"/>
      <c r="D586" s="237"/>
      <c r="E586" s="237"/>
      <c r="F586" s="237"/>
      <c r="G586" s="238"/>
    </row>
    <row r="587" spans="1:7" s="33" customFormat="1" ht="10.7" customHeight="1">
      <c r="A587" s="239"/>
      <c r="B587" s="240"/>
      <c r="C587" s="240"/>
      <c r="D587" s="237"/>
      <c r="E587" s="237"/>
      <c r="F587" s="237"/>
      <c r="G587" s="238"/>
    </row>
    <row r="588" spans="1:7" s="33" customFormat="1" ht="10.7" customHeight="1">
      <c r="A588" s="239"/>
      <c r="B588" s="240"/>
      <c r="C588" s="240"/>
      <c r="D588" s="237"/>
      <c r="E588" s="237"/>
      <c r="F588" s="237"/>
      <c r="G588" s="238"/>
    </row>
    <row r="589" spans="1:7" s="33" customFormat="1" ht="10.7" customHeight="1">
      <c r="A589" s="239"/>
      <c r="B589" s="240"/>
      <c r="C589" s="240"/>
      <c r="D589" s="237"/>
      <c r="E589" s="237"/>
      <c r="F589" s="237"/>
      <c r="G589" s="238"/>
    </row>
    <row r="590" spans="1:7" s="33" customFormat="1" ht="10.7" customHeight="1">
      <c r="A590" s="239"/>
      <c r="B590" s="240"/>
      <c r="C590" s="240"/>
      <c r="D590" s="237"/>
      <c r="E590" s="237"/>
      <c r="F590" s="237"/>
      <c r="G590" s="238"/>
    </row>
    <row r="591" spans="1:7" s="33" customFormat="1" ht="10.7" customHeight="1">
      <c r="A591" s="239"/>
      <c r="B591" s="240"/>
      <c r="C591" s="240"/>
      <c r="D591" s="237"/>
      <c r="E591" s="237"/>
      <c r="F591" s="237"/>
      <c r="G591" s="238"/>
    </row>
    <row r="592" spans="1:7" s="33" customFormat="1" ht="10.7" customHeight="1">
      <c r="A592" s="239"/>
      <c r="B592" s="240"/>
      <c r="C592" s="240"/>
      <c r="D592" s="237"/>
      <c r="E592" s="237"/>
      <c r="F592" s="237"/>
      <c r="G592" s="238"/>
    </row>
    <row r="593" spans="1:7" s="33" customFormat="1" ht="10.7" customHeight="1">
      <c r="A593" s="239"/>
      <c r="B593" s="240"/>
      <c r="C593" s="240"/>
      <c r="D593" s="237"/>
      <c r="E593" s="237"/>
      <c r="F593" s="237"/>
      <c r="G593" s="238"/>
    </row>
    <row r="594" spans="1:7" s="33" customFormat="1" ht="10.7" customHeight="1">
      <c r="A594" s="239"/>
      <c r="B594" s="240"/>
      <c r="C594" s="240"/>
      <c r="D594" s="237"/>
      <c r="E594" s="237"/>
      <c r="F594" s="237"/>
      <c r="G594" s="238"/>
    </row>
    <row r="595" spans="1:7" s="33" customFormat="1" ht="10.7" customHeight="1">
      <c r="A595" s="239"/>
      <c r="B595" s="240"/>
      <c r="C595" s="240"/>
      <c r="D595" s="237"/>
      <c r="E595" s="237"/>
      <c r="F595" s="237"/>
      <c r="G595" s="238"/>
    </row>
    <row r="596" spans="1:7" s="33" customFormat="1" ht="10.7" customHeight="1">
      <c r="A596" s="239"/>
      <c r="B596" s="240"/>
      <c r="C596" s="240"/>
      <c r="D596" s="237"/>
      <c r="E596" s="237"/>
      <c r="F596" s="237"/>
      <c r="G596" s="238"/>
    </row>
    <row r="597" spans="1:7" s="33" customFormat="1" ht="10.7" customHeight="1">
      <c r="A597" s="239"/>
      <c r="B597" s="240"/>
      <c r="C597" s="240"/>
      <c r="D597" s="237"/>
      <c r="E597" s="237"/>
      <c r="F597" s="237"/>
      <c r="G597" s="238"/>
    </row>
    <row r="598" spans="1:7" s="33" customFormat="1" ht="10.7" customHeight="1">
      <c r="A598" s="239"/>
      <c r="B598" s="240"/>
      <c r="C598" s="240"/>
      <c r="D598" s="237"/>
      <c r="E598" s="237"/>
      <c r="F598" s="237"/>
      <c r="G598" s="238"/>
    </row>
    <row r="599" spans="1:7" s="33" customFormat="1" ht="10.7" customHeight="1">
      <c r="A599" s="239"/>
      <c r="B599" s="240"/>
      <c r="C599" s="240"/>
      <c r="D599" s="237"/>
      <c r="E599" s="237"/>
      <c r="F599" s="237"/>
      <c r="G599" s="238"/>
    </row>
    <row r="600" spans="1:7" s="33" customFormat="1" ht="10.7" customHeight="1">
      <c r="A600" s="239"/>
      <c r="B600" s="240"/>
      <c r="C600" s="240"/>
      <c r="D600" s="237"/>
      <c r="E600" s="237"/>
      <c r="F600" s="237"/>
      <c r="G600" s="238"/>
    </row>
    <row r="601" spans="1:7" s="33" customFormat="1" ht="10.7" customHeight="1">
      <c r="A601" s="239"/>
      <c r="B601" s="240"/>
      <c r="C601" s="240"/>
      <c r="D601" s="237"/>
      <c r="E601" s="237"/>
      <c r="F601" s="237"/>
      <c r="G601" s="238"/>
    </row>
    <row r="602" spans="1:7" s="33" customFormat="1" ht="10.7" customHeight="1">
      <c r="A602" s="239"/>
      <c r="B602" s="240"/>
      <c r="C602" s="240"/>
      <c r="D602" s="237"/>
      <c r="E602" s="237"/>
      <c r="F602" s="237"/>
      <c r="G602" s="238"/>
    </row>
    <row r="603" spans="1:7" s="33" customFormat="1" ht="10.7" customHeight="1">
      <c r="A603" s="239"/>
      <c r="B603" s="240"/>
      <c r="C603" s="240"/>
      <c r="D603" s="237"/>
      <c r="E603" s="237"/>
      <c r="F603" s="237"/>
      <c r="G603" s="238"/>
    </row>
    <row r="604" spans="1:7" s="33" customFormat="1" ht="10.7" customHeight="1">
      <c r="A604" s="239"/>
      <c r="B604" s="240"/>
      <c r="C604" s="240"/>
      <c r="D604" s="237"/>
      <c r="E604" s="237"/>
      <c r="F604" s="237"/>
      <c r="G604" s="238"/>
    </row>
    <row r="605" spans="1:7" s="33" customFormat="1" ht="10.7" customHeight="1">
      <c r="A605" s="239"/>
      <c r="B605" s="240"/>
      <c r="C605" s="240"/>
      <c r="D605" s="237"/>
      <c r="E605" s="237"/>
      <c r="F605" s="237"/>
      <c r="G605" s="238"/>
    </row>
    <row r="606" spans="1:7" s="33" customFormat="1" ht="10.7" customHeight="1">
      <c r="A606" s="239"/>
      <c r="B606" s="240"/>
      <c r="C606" s="240"/>
      <c r="D606" s="237"/>
      <c r="E606" s="237"/>
      <c r="F606" s="237"/>
      <c r="G606" s="238"/>
    </row>
    <row r="607" spans="1:7" s="33" customFormat="1" ht="10.7" customHeight="1">
      <c r="A607" s="239"/>
      <c r="B607" s="240"/>
      <c r="C607" s="240"/>
      <c r="D607" s="237"/>
      <c r="E607" s="237"/>
      <c r="F607" s="237"/>
      <c r="G607" s="238"/>
    </row>
    <row r="608" spans="1:7" s="33" customFormat="1" ht="10.7" customHeight="1">
      <c r="A608" s="239"/>
      <c r="B608" s="240"/>
      <c r="C608" s="240"/>
      <c r="D608" s="237"/>
      <c r="E608" s="237"/>
      <c r="F608" s="237"/>
      <c r="G608" s="238"/>
    </row>
    <row r="609" spans="1:7" s="33" customFormat="1" ht="10.7" customHeight="1">
      <c r="A609" s="239"/>
      <c r="B609" s="240"/>
      <c r="C609" s="240"/>
      <c r="D609" s="237"/>
      <c r="E609" s="237"/>
      <c r="F609" s="237"/>
      <c r="G609" s="238"/>
    </row>
    <row r="610" spans="1:7" s="33" customFormat="1" ht="10.7" customHeight="1">
      <c r="A610" s="239"/>
      <c r="B610" s="240"/>
      <c r="C610" s="240"/>
      <c r="D610" s="237"/>
      <c r="E610" s="237"/>
      <c r="F610" s="237"/>
      <c r="G610" s="238"/>
    </row>
    <row r="611" spans="1:7" s="33" customFormat="1" ht="10.7" customHeight="1">
      <c r="A611" s="239"/>
      <c r="B611" s="240"/>
      <c r="C611" s="240"/>
      <c r="D611" s="237"/>
      <c r="E611" s="237"/>
      <c r="F611" s="237"/>
      <c r="G611" s="238"/>
    </row>
    <row r="612" spans="1:7" s="33" customFormat="1" ht="10.7" customHeight="1">
      <c r="A612" s="239"/>
      <c r="B612" s="240"/>
      <c r="C612" s="240"/>
      <c r="D612" s="237"/>
      <c r="E612" s="237"/>
      <c r="F612" s="237"/>
      <c r="G612" s="238"/>
    </row>
    <row r="613" spans="1:7" s="33" customFormat="1" ht="10.7" customHeight="1">
      <c r="A613" s="239"/>
      <c r="B613" s="240"/>
      <c r="C613" s="240"/>
      <c r="D613" s="237"/>
      <c r="E613" s="237"/>
      <c r="F613" s="237"/>
      <c r="G613" s="238"/>
    </row>
    <row r="614" spans="1:7" s="33" customFormat="1" ht="10.7" customHeight="1">
      <c r="A614" s="239"/>
      <c r="B614" s="240"/>
      <c r="C614" s="240"/>
      <c r="D614" s="237"/>
      <c r="E614" s="237"/>
      <c r="F614" s="237"/>
      <c r="G614" s="238"/>
    </row>
    <row r="615" spans="1:7" s="33" customFormat="1" ht="10.7" customHeight="1">
      <c r="A615" s="239"/>
      <c r="B615" s="240"/>
      <c r="C615" s="240"/>
      <c r="D615" s="237"/>
      <c r="E615" s="237"/>
      <c r="F615" s="237"/>
      <c r="G615" s="238"/>
    </row>
    <row r="616" spans="1:7" s="33" customFormat="1" ht="10.7" customHeight="1">
      <c r="A616" s="239"/>
      <c r="B616" s="240"/>
      <c r="C616" s="240"/>
      <c r="D616" s="237"/>
      <c r="E616" s="237"/>
      <c r="F616" s="237"/>
      <c r="G616" s="238"/>
    </row>
    <row r="617" spans="1:7" s="33" customFormat="1" ht="10.7" customHeight="1">
      <c r="A617" s="239"/>
      <c r="B617" s="240"/>
      <c r="C617" s="240"/>
      <c r="D617" s="237"/>
      <c r="E617" s="237"/>
      <c r="F617" s="237"/>
      <c r="G617" s="238"/>
    </row>
    <row r="618" spans="1:7" s="33" customFormat="1" ht="10.7" customHeight="1">
      <c r="A618" s="239"/>
      <c r="B618" s="240"/>
      <c r="C618" s="240"/>
      <c r="D618" s="237"/>
      <c r="E618" s="237"/>
      <c r="F618" s="237"/>
      <c r="G618" s="238"/>
    </row>
    <row r="619" spans="1:7" s="33" customFormat="1" ht="10.7" customHeight="1">
      <c r="A619" s="239"/>
      <c r="B619" s="240"/>
      <c r="C619" s="240"/>
      <c r="D619" s="237"/>
      <c r="E619" s="237"/>
      <c r="F619" s="237"/>
      <c r="G619" s="238"/>
    </row>
    <row r="620" spans="1:7" s="33" customFormat="1" ht="10.7" customHeight="1">
      <c r="A620" s="239"/>
      <c r="B620" s="240"/>
      <c r="C620" s="240"/>
      <c r="D620" s="237"/>
      <c r="E620" s="237"/>
      <c r="F620" s="237"/>
      <c r="G620" s="238"/>
    </row>
    <row r="621" spans="1:7" s="33" customFormat="1" ht="10.7" customHeight="1">
      <c r="A621" s="239"/>
      <c r="B621" s="240"/>
      <c r="C621" s="240"/>
      <c r="D621" s="237"/>
      <c r="E621" s="237"/>
      <c r="F621" s="237"/>
      <c r="G621" s="238"/>
    </row>
    <row r="622" spans="1:7" s="33" customFormat="1" ht="10.7" customHeight="1">
      <c r="A622" s="239"/>
      <c r="B622" s="240"/>
      <c r="C622" s="240"/>
      <c r="D622" s="237"/>
      <c r="E622" s="237"/>
      <c r="F622" s="237"/>
      <c r="G622" s="238"/>
    </row>
    <row r="623" spans="1:7" s="33" customFormat="1" ht="10.7" customHeight="1">
      <c r="A623" s="239"/>
      <c r="B623" s="240"/>
      <c r="C623" s="240"/>
      <c r="D623" s="237"/>
      <c r="E623" s="237"/>
      <c r="F623" s="237"/>
      <c r="G623" s="238"/>
    </row>
    <row r="624" spans="1:7" s="33" customFormat="1" ht="10.7" customHeight="1">
      <c r="A624" s="239"/>
      <c r="B624" s="240"/>
      <c r="C624" s="240"/>
      <c r="D624" s="237"/>
      <c r="E624" s="237"/>
      <c r="F624" s="237"/>
      <c r="G624" s="238"/>
    </row>
    <row r="625" spans="1:7" s="33" customFormat="1" ht="10.7" customHeight="1">
      <c r="A625" s="239"/>
      <c r="B625" s="240"/>
      <c r="C625" s="240"/>
      <c r="D625" s="237"/>
      <c r="E625" s="237"/>
      <c r="F625" s="237"/>
      <c r="G625" s="238"/>
    </row>
    <row r="626" spans="1:7" s="33" customFormat="1" ht="10.7" customHeight="1">
      <c r="A626" s="239"/>
      <c r="B626" s="240"/>
      <c r="C626" s="240"/>
      <c r="D626" s="237"/>
      <c r="E626" s="237"/>
      <c r="F626" s="237"/>
      <c r="G626" s="238"/>
    </row>
    <row r="627" spans="1:7" s="33" customFormat="1" ht="10.7" customHeight="1">
      <c r="A627" s="239"/>
      <c r="B627" s="240"/>
      <c r="C627" s="240"/>
      <c r="D627" s="237"/>
      <c r="E627" s="237"/>
      <c r="F627" s="237"/>
      <c r="G627" s="238"/>
    </row>
    <row r="628" spans="1:7" s="33" customFormat="1" ht="10.7" customHeight="1">
      <c r="A628" s="239"/>
      <c r="B628" s="240"/>
      <c r="C628" s="240"/>
      <c r="D628" s="237"/>
      <c r="E628" s="237"/>
      <c r="F628" s="237"/>
      <c r="G628" s="238"/>
    </row>
    <row r="629" spans="1:7" s="33" customFormat="1" ht="10.7" customHeight="1">
      <c r="A629" s="239"/>
      <c r="B629" s="240"/>
      <c r="C629" s="240"/>
      <c r="D629" s="237"/>
      <c r="E629" s="237"/>
      <c r="F629" s="237"/>
      <c r="G629" s="238"/>
    </row>
    <row r="630" spans="1:7" s="33" customFormat="1" ht="10.7" customHeight="1">
      <c r="A630" s="239"/>
      <c r="B630" s="240"/>
      <c r="C630" s="240"/>
      <c r="D630" s="237"/>
      <c r="E630" s="237"/>
      <c r="F630" s="237"/>
      <c r="G630" s="238"/>
    </row>
    <row r="631" spans="1:7" s="33" customFormat="1" ht="10.7" customHeight="1">
      <c r="A631" s="239"/>
      <c r="B631" s="240"/>
      <c r="C631" s="240"/>
      <c r="D631" s="237"/>
      <c r="E631" s="237"/>
      <c r="F631" s="237"/>
      <c r="G631" s="238"/>
    </row>
    <row r="632" spans="1:7" s="33" customFormat="1" ht="10.7" customHeight="1">
      <c r="A632" s="239"/>
      <c r="B632" s="240"/>
      <c r="C632" s="240"/>
      <c r="D632" s="237"/>
      <c r="E632" s="237"/>
      <c r="F632" s="237"/>
      <c r="G632" s="238"/>
    </row>
    <row r="633" spans="1:7" s="33" customFormat="1" ht="10.7" customHeight="1">
      <c r="A633" s="239"/>
      <c r="B633" s="240"/>
      <c r="C633" s="240"/>
      <c r="D633" s="237"/>
      <c r="E633" s="237"/>
      <c r="F633" s="237"/>
      <c r="G633" s="238"/>
    </row>
    <row r="634" spans="1:7" s="33" customFormat="1" ht="10.7" customHeight="1">
      <c r="A634" s="239"/>
      <c r="B634" s="240"/>
      <c r="C634" s="240"/>
      <c r="D634" s="237"/>
      <c r="E634" s="237"/>
      <c r="F634" s="237"/>
      <c r="G634" s="238"/>
    </row>
    <row r="635" spans="1:7" s="33" customFormat="1" ht="10.7" customHeight="1">
      <c r="A635" s="239"/>
      <c r="B635" s="240"/>
      <c r="C635" s="240"/>
      <c r="D635" s="237"/>
      <c r="E635" s="237"/>
      <c r="F635" s="237"/>
      <c r="G635" s="238"/>
    </row>
    <row r="636" spans="1:7" s="33" customFormat="1" ht="10.7" customHeight="1">
      <c r="A636" s="239"/>
      <c r="B636" s="240"/>
      <c r="C636" s="240"/>
      <c r="D636" s="237"/>
      <c r="E636" s="237"/>
      <c r="F636" s="237"/>
      <c r="G636" s="238"/>
    </row>
    <row r="637" spans="1:7" s="33" customFormat="1" ht="10.7" customHeight="1">
      <c r="A637" s="239"/>
      <c r="B637" s="240"/>
      <c r="C637" s="240"/>
      <c r="D637" s="237"/>
      <c r="E637" s="237"/>
      <c r="F637" s="237"/>
      <c r="G637" s="238"/>
    </row>
    <row r="638" spans="1:7" s="33" customFormat="1" ht="10.7" customHeight="1">
      <c r="A638" s="239"/>
      <c r="B638" s="240"/>
      <c r="C638" s="240"/>
      <c r="D638" s="237"/>
      <c r="E638" s="237"/>
      <c r="F638" s="237"/>
      <c r="G638" s="238"/>
    </row>
    <row r="639" spans="1:7" s="33" customFormat="1" ht="10.7" customHeight="1">
      <c r="A639" s="239"/>
      <c r="B639" s="240"/>
      <c r="C639" s="240"/>
      <c r="D639" s="237"/>
      <c r="E639" s="237"/>
      <c r="F639" s="237"/>
      <c r="G639" s="238"/>
    </row>
    <row r="640" spans="1:7" s="33" customFormat="1" ht="10.7" customHeight="1">
      <c r="A640" s="239"/>
      <c r="B640" s="240"/>
      <c r="C640" s="240"/>
      <c r="D640" s="237"/>
      <c r="E640" s="237"/>
      <c r="F640" s="237"/>
      <c r="G640" s="238"/>
    </row>
    <row r="641" spans="1:7" s="33" customFormat="1" ht="10.7" customHeight="1">
      <c r="A641" s="239"/>
      <c r="B641" s="240"/>
      <c r="C641" s="240"/>
      <c r="D641" s="237"/>
      <c r="E641" s="237"/>
      <c r="F641" s="237"/>
      <c r="G641" s="238"/>
    </row>
    <row r="642" spans="1:7" s="33" customFormat="1" ht="10.7" customHeight="1">
      <c r="A642" s="239"/>
      <c r="B642" s="240"/>
      <c r="C642" s="240"/>
      <c r="D642" s="237"/>
      <c r="E642" s="237"/>
      <c r="F642" s="237"/>
      <c r="G642" s="238"/>
    </row>
    <row r="643" spans="1:7" s="33" customFormat="1" ht="10.7" customHeight="1">
      <c r="A643" s="239"/>
      <c r="B643" s="240"/>
      <c r="C643" s="240"/>
      <c r="D643" s="237"/>
      <c r="E643" s="237"/>
      <c r="F643" s="237"/>
      <c r="G643" s="238"/>
    </row>
    <row r="644" spans="1:7" s="33" customFormat="1" ht="10.7" customHeight="1">
      <c r="A644" s="239"/>
      <c r="B644" s="240"/>
      <c r="C644" s="240"/>
      <c r="D644" s="237"/>
      <c r="E644" s="237"/>
      <c r="F644" s="237"/>
      <c r="G644" s="238"/>
    </row>
    <row r="645" spans="1:7" s="33" customFormat="1" ht="10.7" customHeight="1">
      <c r="A645" s="239"/>
      <c r="B645" s="240"/>
      <c r="C645" s="240"/>
      <c r="D645" s="237"/>
      <c r="E645" s="237"/>
      <c r="F645" s="237"/>
      <c r="G645" s="238"/>
    </row>
    <row r="646" spans="1:7" s="33" customFormat="1" ht="10.7" customHeight="1">
      <c r="A646" s="239"/>
      <c r="B646" s="240"/>
      <c r="C646" s="240"/>
      <c r="D646" s="237"/>
      <c r="E646" s="237"/>
      <c r="F646" s="237"/>
      <c r="G646" s="238"/>
    </row>
    <row r="647" spans="1:7" s="33" customFormat="1" ht="10.7" customHeight="1">
      <c r="A647" s="239"/>
      <c r="B647" s="240"/>
      <c r="C647" s="240"/>
      <c r="D647" s="237"/>
      <c r="E647" s="237"/>
      <c r="F647" s="237"/>
      <c r="G647" s="238"/>
    </row>
    <row r="648" spans="1:7" s="33" customFormat="1" ht="10.7" customHeight="1">
      <c r="A648" s="239"/>
      <c r="B648" s="240"/>
      <c r="C648" s="240"/>
      <c r="D648" s="237"/>
      <c r="E648" s="237"/>
      <c r="F648" s="237"/>
      <c r="G648" s="238"/>
    </row>
    <row r="649" spans="1:7" s="33" customFormat="1" ht="10.7" customHeight="1">
      <c r="A649" s="239"/>
      <c r="B649" s="240"/>
      <c r="C649" s="240"/>
      <c r="D649" s="237"/>
      <c r="E649" s="237"/>
      <c r="F649" s="237"/>
      <c r="G649" s="238"/>
    </row>
    <row r="650" spans="1:7" s="33" customFormat="1" ht="10.7" customHeight="1">
      <c r="A650" s="239"/>
      <c r="B650" s="240"/>
      <c r="C650" s="240"/>
      <c r="D650" s="237"/>
      <c r="E650" s="237"/>
      <c r="F650" s="237"/>
      <c r="G650" s="238"/>
    </row>
    <row r="651" spans="1:7" s="33" customFormat="1" ht="10.7" customHeight="1">
      <c r="A651" s="239"/>
      <c r="B651" s="240"/>
      <c r="C651" s="240"/>
      <c r="D651" s="237"/>
      <c r="E651" s="237"/>
      <c r="F651" s="237"/>
      <c r="G651" s="238"/>
    </row>
    <row r="652" spans="1:7" s="33" customFormat="1" ht="10.7" customHeight="1">
      <c r="A652" s="239"/>
      <c r="B652" s="240"/>
      <c r="C652" s="240"/>
      <c r="D652" s="237"/>
      <c r="E652" s="237"/>
      <c r="F652" s="237"/>
      <c r="G652" s="238"/>
    </row>
    <row r="653" spans="1:7" s="33" customFormat="1" ht="10.7" customHeight="1">
      <c r="A653" s="239"/>
      <c r="B653" s="240"/>
      <c r="C653" s="240"/>
      <c r="D653" s="237"/>
      <c r="E653" s="237"/>
      <c r="F653" s="237"/>
      <c r="G653" s="238"/>
    </row>
    <row r="654" spans="1:7" s="33" customFormat="1" ht="10.7" customHeight="1">
      <c r="A654" s="239"/>
      <c r="B654" s="240"/>
      <c r="C654" s="240"/>
      <c r="D654" s="237"/>
      <c r="E654" s="237"/>
      <c r="F654" s="237"/>
      <c r="G654" s="238"/>
    </row>
    <row r="655" spans="1:7" s="33" customFormat="1" ht="10.7" customHeight="1">
      <c r="A655" s="239"/>
      <c r="B655" s="240"/>
      <c r="C655" s="240"/>
      <c r="D655" s="237"/>
      <c r="E655" s="237"/>
      <c r="F655" s="237"/>
      <c r="G655" s="238"/>
    </row>
    <row r="656" spans="1:7" s="33" customFormat="1" ht="10.7" customHeight="1">
      <c r="A656" s="239"/>
      <c r="B656" s="240"/>
      <c r="C656" s="240"/>
      <c r="D656" s="237"/>
      <c r="E656" s="237"/>
      <c r="F656" s="237"/>
      <c r="G656" s="238"/>
    </row>
    <row r="657" spans="1:7" s="33" customFormat="1" ht="10.7" customHeight="1">
      <c r="A657" s="239"/>
      <c r="B657" s="240"/>
      <c r="C657" s="240"/>
      <c r="D657" s="237"/>
      <c r="E657" s="237"/>
      <c r="F657" s="237"/>
      <c r="G657" s="238"/>
    </row>
    <row r="658" spans="1:7" s="33" customFormat="1" ht="10.7" customHeight="1">
      <c r="A658" s="239"/>
      <c r="B658" s="240"/>
      <c r="C658" s="240"/>
      <c r="D658" s="237"/>
      <c r="E658" s="237"/>
      <c r="F658" s="237"/>
      <c r="G658" s="238"/>
    </row>
    <row r="659" spans="1:7" s="33" customFormat="1" ht="10.7" customHeight="1">
      <c r="A659" s="239"/>
      <c r="B659" s="240"/>
      <c r="C659" s="240"/>
      <c r="D659" s="237"/>
      <c r="E659" s="237"/>
      <c r="F659" s="237"/>
      <c r="G659" s="238"/>
    </row>
    <row r="660" spans="1:7" s="33" customFormat="1" ht="10.7" customHeight="1">
      <c r="A660" s="239"/>
      <c r="B660" s="240"/>
      <c r="C660" s="240"/>
      <c r="D660" s="237"/>
      <c r="E660" s="237"/>
      <c r="F660" s="237"/>
      <c r="G660" s="238"/>
    </row>
    <row r="661" spans="1:7" s="33" customFormat="1" ht="10.7" customHeight="1">
      <c r="A661" s="239"/>
      <c r="B661" s="240"/>
      <c r="C661" s="240"/>
      <c r="D661" s="237"/>
      <c r="E661" s="237"/>
      <c r="F661" s="237"/>
      <c r="G661" s="238"/>
    </row>
    <row r="662" spans="1:7" s="33" customFormat="1" ht="10.7" customHeight="1">
      <c r="A662" s="239"/>
      <c r="B662" s="240"/>
      <c r="C662" s="240"/>
      <c r="D662" s="237"/>
      <c r="E662" s="237"/>
      <c r="F662" s="237"/>
      <c r="G662" s="238"/>
    </row>
    <row r="663" spans="1:7" s="33" customFormat="1" ht="10.7" customHeight="1">
      <c r="A663" s="239"/>
      <c r="B663" s="240"/>
      <c r="C663" s="240"/>
      <c r="D663" s="237"/>
      <c r="E663" s="237"/>
      <c r="F663" s="237"/>
      <c r="G663" s="238"/>
    </row>
    <row r="664" spans="1:7" s="33" customFormat="1" ht="10.7" customHeight="1">
      <c r="A664" s="239"/>
      <c r="B664" s="240"/>
      <c r="C664" s="240"/>
      <c r="D664" s="237"/>
      <c r="E664" s="237"/>
      <c r="F664" s="237"/>
      <c r="G664" s="238"/>
    </row>
    <row r="665" spans="1:7" s="33" customFormat="1" ht="10.7" customHeight="1">
      <c r="A665" s="239"/>
      <c r="B665" s="240"/>
      <c r="C665" s="240"/>
      <c r="D665" s="237"/>
      <c r="E665" s="237"/>
      <c r="F665" s="237"/>
      <c r="G665" s="238"/>
    </row>
    <row r="666" spans="1:7" s="33" customFormat="1" ht="10.7" customHeight="1">
      <c r="A666" s="239"/>
      <c r="B666" s="240"/>
      <c r="C666" s="240"/>
      <c r="D666" s="237"/>
      <c r="E666" s="237"/>
      <c r="F666" s="237"/>
      <c r="G666" s="238"/>
    </row>
    <row r="667" spans="1:7" s="33" customFormat="1" ht="10.7" customHeight="1">
      <c r="A667" s="239"/>
      <c r="B667" s="240"/>
      <c r="C667" s="240"/>
      <c r="D667" s="237"/>
      <c r="E667" s="237"/>
      <c r="F667" s="237"/>
      <c r="G667" s="238"/>
    </row>
    <row r="668" spans="1:7" s="33" customFormat="1" ht="10.7" customHeight="1">
      <c r="A668" s="239"/>
      <c r="B668" s="240"/>
      <c r="C668" s="240"/>
      <c r="D668" s="237"/>
      <c r="E668" s="237"/>
      <c r="F668" s="237"/>
      <c r="G668" s="238"/>
    </row>
    <row r="669" spans="1:7" s="33" customFormat="1" ht="10.7" customHeight="1">
      <c r="A669" s="239"/>
      <c r="B669" s="240"/>
      <c r="C669" s="240"/>
      <c r="D669" s="237"/>
      <c r="E669" s="237"/>
      <c r="F669" s="237"/>
      <c r="G669" s="238"/>
    </row>
    <row r="670" spans="1:7" s="33" customFormat="1" ht="10.7" customHeight="1">
      <c r="A670" s="239"/>
      <c r="B670" s="240"/>
      <c r="C670" s="240"/>
      <c r="D670" s="237"/>
      <c r="E670" s="237"/>
      <c r="F670" s="237"/>
      <c r="G670" s="238"/>
    </row>
    <row r="671" spans="1:7" s="33" customFormat="1" ht="10.7" customHeight="1">
      <c r="A671" s="239"/>
      <c r="B671" s="240"/>
      <c r="C671" s="240"/>
      <c r="D671" s="237"/>
      <c r="E671" s="237"/>
      <c r="F671" s="237"/>
      <c r="G671" s="238"/>
    </row>
    <row r="672" spans="1:7" s="33" customFormat="1" ht="10.7" customHeight="1">
      <c r="A672" s="239"/>
      <c r="B672" s="240"/>
      <c r="C672" s="240"/>
      <c r="D672" s="237"/>
      <c r="E672" s="237"/>
      <c r="F672" s="237"/>
      <c r="G672" s="238"/>
    </row>
    <row r="673" spans="1:7" s="33" customFormat="1" ht="10.7" customHeight="1">
      <c r="A673" s="239"/>
      <c r="B673" s="240"/>
      <c r="C673" s="240"/>
      <c r="D673" s="237"/>
      <c r="E673" s="237"/>
      <c r="F673" s="237"/>
      <c r="G673" s="238"/>
    </row>
    <row r="674" spans="1:7" s="33" customFormat="1" ht="10.7" customHeight="1">
      <c r="A674" s="239"/>
      <c r="B674" s="240"/>
      <c r="C674" s="240"/>
      <c r="D674" s="237"/>
      <c r="E674" s="237"/>
      <c r="F674" s="237"/>
      <c r="G674" s="238"/>
    </row>
    <row r="675" spans="1:7" s="33" customFormat="1" ht="10.7" customHeight="1">
      <c r="A675" s="239"/>
      <c r="B675" s="240"/>
      <c r="C675" s="240"/>
      <c r="D675" s="237"/>
      <c r="E675" s="237"/>
      <c r="F675" s="237"/>
      <c r="G675" s="238"/>
    </row>
    <row r="676" spans="1:7" s="33" customFormat="1" ht="10.7" customHeight="1">
      <c r="A676" s="239"/>
      <c r="B676" s="240"/>
      <c r="C676" s="240"/>
      <c r="D676" s="237"/>
      <c r="E676" s="237"/>
      <c r="F676" s="237"/>
      <c r="G676" s="238"/>
    </row>
    <row r="677" spans="1:7" s="33" customFormat="1" ht="10.7" customHeight="1">
      <c r="A677" s="239"/>
      <c r="B677" s="240"/>
      <c r="C677" s="240"/>
      <c r="D677" s="237"/>
      <c r="E677" s="237"/>
      <c r="F677" s="237"/>
      <c r="G677" s="238"/>
    </row>
    <row r="678" spans="1:7" s="33" customFormat="1" ht="10.7" customHeight="1">
      <c r="A678" s="239"/>
      <c r="B678" s="240"/>
      <c r="C678" s="240"/>
      <c r="D678" s="237"/>
      <c r="E678" s="237"/>
      <c r="F678" s="237"/>
      <c r="G678" s="238"/>
    </row>
    <row r="679" spans="1:7" s="33" customFormat="1" ht="10.7" customHeight="1">
      <c r="A679" s="239"/>
      <c r="B679" s="240"/>
      <c r="C679" s="240"/>
      <c r="D679" s="237"/>
      <c r="E679" s="237"/>
      <c r="F679" s="237"/>
      <c r="G679" s="238"/>
    </row>
    <row r="680" spans="1:7" s="33" customFormat="1" ht="10.7" customHeight="1">
      <c r="A680" s="239"/>
      <c r="B680" s="240"/>
      <c r="C680" s="240"/>
      <c r="D680" s="237"/>
      <c r="E680" s="237"/>
      <c r="F680" s="237"/>
      <c r="G680" s="238"/>
    </row>
    <row r="681" spans="1:7" s="33" customFormat="1" ht="10.7" customHeight="1">
      <c r="A681" s="239"/>
      <c r="B681" s="240"/>
      <c r="C681" s="240"/>
      <c r="D681" s="237"/>
      <c r="E681" s="237"/>
      <c r="F681" s="237"/>
      <c r="G681" s="238"/>
    </row>
    <row r="682" spans="1:7" s="33" customFormat="1" ht="10.7" customHeight="1">
      <c r="A682" s="239"/>
      <c r="B682" s="240"/>
      <c r="C682" s="240"/>
      <c r="D682" s="237"/>
      <c r="E682" s="237"/>
      <c r="F682" s="237"/>
      <c r="G682" s="238"/>
    </row>
    <row r="683" spans="1:7" s="33" customFormat="1" ht="10.7" customHeight="1">
      <c r="A683" s="239"/>
      <c r="B683" s="240"/>
      <c r="C683" s="240"/>
      <c r="D683" s="237"/>
      <c r="E683" s="237"/>
      <c r="F683" s="237"/>
      <c r="G683" s="238"/>
    </row>
    <row r="684" spans="1:7" s="33" customFormat="1" ht="10.7" customHeight="1">
      <c r="A684" s="239"/>
      <c r="B684" s="240"/>
      <c r="C684" s="240"/>
      <c r="D684" s="237"/>
      <c r="E684" s="237"/>
      <c r="F684" s="237"/>
      <c r="G684" s="238"/>
    </row>
    <row r="685" spans="1:7" s="33" customFormat="1" ht="10.7" customHeight="1">
      <c r="A685" s="239"/>
      <c r="B685" s="240"/>
      <c r="C685" s="240"/>
      <c r="D685" s="237"/>
      <c r="E685" s="237"/>
      <c r="F685" s="237"/>
      <c r="G685" s="238"/>
    </row>
    <row r="686" spans="1:7" s="33" customFormat="1" ht="10.7" customHeight="1">
      <c r="A686" s="239"/>
      <c r="B686" s="240"/>
      <c r="C686" s="240"/>
      <c r="D686" s="237"/>
      <c r="E686" s="237"/>
      <c r="F686" s="237"/>
      <c r="G686" s="238"/>
    </row>
    <row r="687" spans="1:7" s="33" customFormat="1" ht="10.7" customHeight="1">
      <c r="A687" s="239"/>
      <c r="B687" s="240"/>
      <c r="C687" s="240"/>
      <c r="D687" s="237"/>
      <c r="E687" s="237"/>
      <c r="F687" s="237"/>
      <c r="G687" s="238"/>
    </row>
    <row r="688" spans="1:7" s="33" customFormat="1" ht="10.7" customHeight="1">
      <c r="A688" s="239"/>
      <c r="B688" s="240"/>
      <c r="C688" s="240"/>
      <c r="D688" s="237"/>
      <c r="E688" s="237"/>
      <c r="F688" s="237"/>
      <c r="G688" s="238"/>
    </row>
    <row r="689" spans="1:7" s="33" customFormat="1" ht="10.7" customHeight="1">
      <c r="A689" s="239"/>
      <c r="B689" s="240"/>
      <c r="C689" s="240"/>
      <c r="D689" s="237"/>
      <c r="E689" s="237"/>
      <c r="F689" s="237"/>
      <c r="G689" s="238"/>
    </row>
    <row r="690" spans="1:7" s="33" customFormat="1" ht="10.7" customHeight="1">
      <c r="A690" s="239"/>
      <c r="B690" s="240"/>
      <c r="C690" s="240"/>
      <c r="D690" s="237"/>
      <c r="E690" s="237"/>
      <c r="F690" s="237"/>
      <c r="G690" s="238"/>
    </row>
    <row r="691" spans="1:7" s="33" customFormat="1" ht="10.7" customHeight="1">
      <c r="A691" s="239"/>
      <c r="B691" s="240"/>
      <c r="C691" s="240"/>
      <c r="D691" s="237"/>
      <c r="E691" s="237"/>
      <c r="F691" s="237"/>
      <c r="G691" s="238"/>
    </row>
    <row r="692" spans="1:7" s="33" customFormat="1" ht="10.7" customHeight="1">
      <c r="A692" s="239"/>
      <c r="B692" s="240"/>
      <c r="C692" s="240"/>
      <c r="D692" s="237"/>
      <c r="E692" s="237"/>
      <c r="F692" s="237"/>
      <c r="G692" s="238"/>
    </row>
    <row r="693" spans="1:7" s="33" customFormat="1" ht="10.7" customHeight="1">
      <c r="A693" s="239"/>
      <c r="B693" s="240"/>
      <c r="C693" s="240"/>
      <c r="D693" s="237"/>
      <c r="E693" s="237"/>
      <c r="F693" s="237"/>
      <c r="G693" s="238"/>
    </row>
    <row r="694" spans="1:7" s="33" customFormat="1" ht="10.7" customHeight="1">
      <c r="A694" s="239"/>
      <c r="B694" s="240"/>
      <c r="C694" s="240"/>
      <c r="D694" s="237"/>
      <c r="E694" s="237"/>
      <c r="F694" s="237"/>
      <c r="G694" s="238"/>
    </row>
    <row r="695" spans="1:7" s="33" customFormat="1" ht="10.7" customHeight="1">
      <c r="A695" s="239"/>
      <c r="B695" s="240"/>
      <c r="C695" s="240"/>
      <c r="D695" s="237"/>
      <c r="E695" s="237"/>
      <c r="F695" s="237"/>
      <c r="G695" s="238"/>
    </row>
    <row r="696" spans="1:7" s="33" customFormat="1" ht="10.7" customHeight="1">
      <c r="A696" s="239"/>
      <c r="B696" s="240"/>
      <c r="C696" s="240"/>
      <c r="D696" s="237"/>
      <c r="E696" s="237"/>
      <c r="F696" s="237"/>
      <c r="G696" s="238"/>
    </row>
    <row r="697" spans="1:7" s="33" customFormat="1" ht="10.7" customHeight="1">
      <c r="A697" s="239"/>
      <c r="B697" s="240"/>
      <c r="C697" s="240"/>
      <c r="D697" s="237"/>
      <c r="E697" s="237"/>
      <c r="F697" s="237"/>
      <c r="G697" s="238"/>
    </row>
    <row r="698" spans="1:7" s="33" customFormat="1" ht="10.7" customHeight="1">
      <c r="A698" s="239"/>
      <c r="B698" s="240"/>
      <c r="C698" s="240"/>
      <c r="D698" s="237"/>
      <c r="E698" s="237"/>
      <c r="F698" s="237"/>
      <c r="G698" s="238"/>
    </row>
    <row r="699" spans="1:7" s="33" customFormat="1" ht="10.7" customHeight="1">
      <c r="A699" s="239"/>
      <c r="B699" s="240"/>
      <c r="C699" s="240"/>
      <c r="D699" s="237"/>
      <c r="E699" s="237"/>
      <c r="F699" s="237"/>
      <c r="G699" s="238"/>
    </row>
    <row r="700" spans="1:7" s="33" customFormat="1" ht="10.7" customHeight="1">
      <c r="A700" s="239"/>
      <c r="B700" s="240"/>
      <c r="C700" s="240"/>
      <c r="D700" s="237"/>
      <c r="E700" s="237"/>
      <c r="F700" s="237"/>
      <c r="G700" s="238"/>
    </row>
    <row r="701" spans="1:7" s="33" customFormat="1" ht="10.7" customHeight="1">
      <c r="A701" s="239"/>
      <c r="B701" s="240"/>
      <c r="C701" s="240"/>
      <c r="D701" s="237"/>
      <c r="E701" s="237"/>
      <c r="F701" s="237"/>
      <c r="G701" s="238"/>
    </row>
    <row r="702" spans="1:7" s="33" customFormat="1" ht="10.7" customHeight="1">
      <c r="A702" s="239"/>
      <c r="B702" s="240"/>
      <c r="C702" s="240"/>
      <c r="D702" s="237"/>
      <c r="E702" s="237"/>
      <c r="F702" s="237"/>
      <c r="G702" s="238"/>
    </row>
    <row r="703" spans="1:7" s="33" customFormat="1" ht="10.7" customHeight="1">
      <c r="A703" s="239"/>
      <c r="B703" s="240"/>
      <c r="C703" s="240"/>
      <c r="D703" s="237"/>
      <c r="E703" s="237"/>
      <c r="F703" s="237"/>
      <c r="G703" s="238"/>
    </row>
    <row r="704" spans="1:7" s="33" customFormat="1" ht="10.7" customHeight="1">
      <c r="A704" s="239"/>
      <c r="B704" s="240"/>
      <c r="C704" s="240"/>
      <c r="D704" s="237"/>
      <c r="E704" s="237"/>
      <c r="F704" s="237"/>
      <c r="G704" s="238"/>
    </row>
    <row r="705" spans="1:7" s="33" customFormat="1" ht="10.7" customHeight="1">
      <c r="A705" s="239"/>
      <c r="B705" s="240"/>
      <c r="C705" s="240"/>
      <c r="D705" s="237"/>
      <c r="E705" s="237"/>
      <c r="F705" s="237"/>
      <c r="G705" s="238"/>
    </row>
    <row r="706" spans="1:7" s="33" customFormat="1" ht="10.7" customHeight="1">
      <c r="A706" s="239"/>
      <c r="B706" s="240"/>
      <c r="C706" s="240"/>
      <c r="D706" s="237"/>
      <c r="E706" s="237"/>
      <c r="F706" s="237"/>
      <c r="G706" s="238"/>
    </row>
    <row r="707" spans="1:7" s="33" customFormat="1" ht="10.7" customHeight="1">
      <c r="A707" s="239"/>
      <c r="B707" s="240"/>
      <c r="C707" s="240"/>
      <c r="D707" s="237"/>
      <c r="E707" s="237"/>
      <c r="F707" s="237"/>
      <c r="G707" s="238"/>
    </row>
    <row r="708" spans="1:7" s="33" customFormat="1" ht="10.7" customHeight="1">
      <c r="A708" s="239"/>
      <c r="B708" s="240"/>
      <c r="C708" s="240"/>
      <c r="D708" s="237"/>
      <c r="E708" s="237"/>
      <c r="F708" s="237"/>
      <c r="G708" s="238"/>
    </row>
    <row r="709" spans="1:7" s="33" customFormat="1" ht="10.7" customHeight="1">
      <c r="A709" s="239"/>
      <c r="B709" s="240"/>
      <c r="C709" s="240"/>
      <c r="D709" s="237"/>
      <c r="E709" s="237"/>
      <c r="F709" s="237"/>
      <c r="G709" s="238"/>
    </row>
    <row r="710" spans="1:7" s="33" customFormat="1" ht="10.7" customHeight="1">
      <c r="A710" s="239"/>
      <c r="B710" s="240"/>
      <c r="C710" s="240"/>
      <c r="D710" s="237"/>
      <c r="E710" s="237"/>
      <c r="F710" s="237"/>
      <c r="G710" s="238"/>
    </row>
    <row r="711" spans="1:7" s="33" customFormat="1" ht="10.7" customHeight="1">
      <c r="A711" s="239"/>
      <c r="B711" s="240"/>
      <c r="C711" s="240"/>
      <c r="D711" s="237"/>
      <c r="E711" s="237"/>
      <c r="F711" s="237"/>
      <c r="G711" s="238"/>
    </row>
    <row r="712" spans="1:7" s="33" customFormat="1" ht="10.7" customHeight="1">
      <c r="A712" s="239"/>
      <c r="B712" s="240"/>
      <c r="C712" s="240"/>
      <c r="D712" s="237"/>
      <c r="E712" s="237"/>
      <c r="F712" s="237"/>
      <c r="G712" s="238"/>
    </row>
    <row r="713" spans="1:7" s="33" customFormat="1" ht="10.7" customHeight="1">
      <c r="A713" s="239"/>
      <c r="B713" s="240"/>
      <c r="C713" s="240"/>
      <c r="D713" s="237"/>
      <c r="E713" s="237"/>
      <c r="F713" s="237"/>
      <c r="G713" s="238"/>
    </row>
    <row r="714" spans="1:7" s="33" customFormat="1" ht="10.7" customHeight="1">
      <c r="A714" s="239"/>
      <c r="B714" s="240"/>
      <c r="C714" s="240"/>
      <c r="D714" s="237"/>
      <c r="E714" s="237"/>
      <c r="F714" s="237"/>
      <c r="G714" s="238"/>
    </row>
    <row r="715" spans="1:7" s="33" customFormat="1" ht="10.7" customHeight="1">
      <c r="A715" s="239"/>
      <c r="B715" s="240"/>
      <c r="C715" s="240"/>
      <c r="D715" s="237"/>
      <c r="E715" s="237"/>
      <c r="F715" s="237"/>
      <c r="G715" s="238"/>
    </row>
    <row r="716" spans="1:7" s="33" customFormat="1" ht="10.7" customHeight="1">
      <c r="A716" s="239"/>
      <c r="B716" s="240"/>
      <c r="C716" s="240"/>
      <c r="D716" s="237"/>
      <c r="E716" s="237"/>
      <c r="F716" s="237"/>
      <c r="G716" s="238"/>
    </row>
    <row r="717" spans="1:7" s="33" customFormat="1" ht="10.7" customHeight="1">
      <c r="A717" s="239"/>
      <c r="B717" s="240"/>
      <c r="C717" s="240"/>
      <c r="D717" s="237"/>
      <c r="E717" s="237"/>
      <c r="F717" s="237"/>
      <c r="G717" s="238"/>
    </row>
    <row r="718" spans="1:7" s="33" customFormat="1" ht="10.7" customHeight="1">
      <c r="A718" s="239"/>
      <c r="B718" s="240"/>
      <c r="C718" s="240"/>
      <c r="D718" s="237"/>
      <c r="E718" s="237"/>
      <c r="F718" s="237"/>
      <c r="G718" s="238"/>
    </row>
    <row r="719" spans="1:7" s="33" customFormat="1" ht="10.7" customHeight="1">
      <c r="A719" s="239"/>
      <c r="B719" s="240"/>
      <c r="C719" s="240"/>
      <c r="D719" s="237"/>
      <c r="E719" s="237"/>
      <c r="F719" s="237"/>
      <c r="G719" s="238"/>
    </row>
    <row r="720" spans="1:7" s="33" customFormat="1" ht="10.7" customHeight="1">
      <c r="A720" s="239"/>
      <c r="B720" s="240"/>
      <c r="C720" s="240"/>
      <c r="D720" s="237"/>
      <c r="E720" s="237"/>
      <c r="F720" s="237"/>
      <c r="G720" s="238"/>
    </row>
    <row r="721" spans="1:7" s="33" customFormat="1" ht="10.7" customHeight="1">
      <c r="A721" s="239"/>
      <c r="B721" s="240"/>
      <c r="C721" s="240"/>
      <c r="D721" s="237"/>
      <c r="E721" s="237"/>
      <c r="F721" s="237"/>
      <c r="G721" s="238"/>
    </row>
    <row r="722" spans="1:7" s="33" customFormat="1" ht="10.7" customHeight="1">
      <c r="A722" s="239"/>
      <c r="B722" s="240"/>
      <c r="C722" s="240"/>
      <c r="D722" s="237"/>
      <c r="E722" s="237"/>
      <c r="F722" s="237"/>
      <c r="G722" s="238"/>
    </row>
    <row r="723" spans="1:7" s="33" customFormat="1" ht="6.75" customHeight="1">
      <c r="A723" s="239"/>
      <c r="B723" s="240"/>
      <c r="C723" s="240"/>
      <c r="D723" s="237"/>
      <c r="E723" s="237"/>
      <c r="F723" s="237"/>
      <c r="G723" s="238"/>
    </row>
    <row r="724" spans="1:7" s="33" customFormat="1" ht="6.75" customHeight="1">
      <c r="A724" s="239"/>
      <c r="B724" s="240"/>
      <c r="C724" s="240"/>
      <c r="D724" s="237"/>
      <c r="E724" s="237"/>
      <c r="F724" s="237"/>
      <c r="G724" s="238"/>
    </row>
    <row r="725" spans="1:7" s="33" customFormat="1" ht="6.75" customHeight="1">
      <c r="A725" s="239"/>
      <c r="B725" s="240"/>
      <c r="C725" s="240"/>
      <c r="D725" s="237"/>
      <c r="E725" s="237"/>
      <c r="F725" s="237"/>
      <c r="G725" s="238"/>
    </row>
    <row r="726" spans="1:7" s="33" customFormat="1" ht="6.75" customHeight="1">
      <c r="A726" s="239"/>
      <c r="B726" s="240"/>
      <c r="C726" s="240"/>
      <c r="D726" s="237"/>
      <c r="E726" s="237"/>
      <c r="F726" s="237"/>
      <c r="G726" s="238"/>
    </row>
    <row r="727" spans="1:7" s="33" customFormat="1" ht="6.75" customHeight="1">
      <c r="A727" s="239"/>
      <c r="B727" s="240"/>
      <c r="C727" s="240"/>
      <c r="D727" s="237"/>
      <c r="E727" s="237"/>
      <c r="F727" s="237"/>
      <c r="G727" s="238"/>
    </row>
    <row r="728" spans="1:7" s="33" customFormat="1" ht="6.75" customHeight="1">
      <c r="A728" s="239"/>
      <c r="B728" s="240"/>
      <c r="C728" s="240"/>
      <c r="D728" s="237"/>
      <c r="E728" s="237"/>
      <c r="F728" s="237"/>
      <c r="G728" s="238"/>
    </row>
    <row r="729" spans="1:7" s="33" customFormat="1" ht="6.75" customHeight="1">
      <c r="A729" s="239"/>
      <c r="B729" s="240"/>
      <c r="C729" s="240"/>
      <c r="D729" s="237"/>
      <c r="E729" s="237"/>
      <c r="F729" s="237"/>
      <c r="G729" s="238"/>
    </row>
    <row r="730" spans="1:7" s="33" customFormat="1" ht="6.75" customHeight="1">
      <c r="A730" s="239"/>
      <c r="B730" s="240"/>
      <c r="C730" s="240"/>
      <c r="D730" s="237"/>
      <c r="E730" s="237"/>
      <c r="F730" s="237"/>
      <c r="G730" s="238"/>
    </row>
    <row r="731" spans="1:7" s="33" customFormat="1" ht="6.75" customHeight="1">
      <c r="A731" s="239"/>
      <c r="B731" s="240"/>
      <c r="C731" s="240"/>
      <c r="D731" s="237"/>
      <c r="E731" s="237"/>
      <c r="F731" s="237"/>
      <c r="G731" s="238"/>
    </row>
    <row r="732" spans="1:7" s="33" customFormat="1" ht="6.75" customHeight="1">
      <c r="A732" s="239"/>
      <c r="B732" s="240"/>
      <c r="C732" s="240"/>
      <c r="D732" s="237"/>
      <c r="E732" s="237"/>
      <c r="F732" s="237"/>
      <c r="G732" s="238"/>
    </row>
    <row r="733" spans="1:7" s="33" customFormat="1" ht="6.75" customHeight="1">
      <c r="A733" s="239"/>
      <c r="B733" s="240"/>
      <c r="C733" s="240"/>
      <c r="D733" s="237"/>
      <c r="E733" s="237"/>
      <c r="F733" s="237"/>
      <c r="G733" s="238"/>
    </row>
    <row r="734" spans="1:7" s="33" customFormat="1" ht="6.75" customHeight="1">
      <c r="A734" s="239"/>
      <c r="B734" s="240"/>
      <c r="C734" s="240"/>
      <c r="D734" s="237"/>
      <c r="E734" s="237"/>
      <c r="F734" s="237"/>
      <c r="G734" s="238"/>
    </row>
    <row r="735" spans="1:7" s="33" customFormat="1" ht="6.75" customHeight="1">
      <c r="A735" s="239"/>
      <c r="B735" s="240"/>
      <c r="C735" s="240"/>
      <c r="D735" s="237"/>
      <c r="E735" s="237"/>
      <c r="F735" s="237"/>
      <c r="G735" s="238"/>
    </row>
    <row r="736" spans="1:7" s="33" customFormat="1" ht="6.75" customHeight="1">
      <c r="A736" s="239"/>
      <c r="B736" s="240"/>
      <c r="C736" s="240"/>
      <c r="D736" s="237"/>
      <c r="E736" s="237"/>
      <c r="F736" s="237"/>
      <c r="G736" s="238"/>
    </row>
    <row r="737" spans="1:7" s="33" customFormat="1" ht="6.75" customHeight="1">
      <c r="A737" s="239"/>
      <c r="B737" s="240"/>
      <c r="C737" s="240"/>
      <c r="D737" s="237"/>
      <c r="E737" s="237"/>
      <c r="F737" s="237"/>
      <c r="G737" s="238"/>
    </row>
    <row r="738" spans="1:7" s="33" customFormat="1" ht="6.75" customHeight="1">
      <c r="A738" s="239"/>
      <c r="B738" s="240"/>
      <c r="C738" s="240"/>
      <c r="D738" s="237"/>
      <c r="E738" s="237"/>
      <c r="F738" s="237"/>
      <c r="G738" s="238"/>
    </row>
    <row r="739" spans="1:7" s="33" customFormat="1" ht="6.75" customHeight="1">
      <c r="A739" s="239"/>
      <c r="B739" s="240"/>
      <c r="C739" s="240"/>
      <c r="D739" s="237"/>
      <c r="E739" s="237"/>
      <c r="F739" s="237"/>
      <c r="G739" s="238"/>
    </row>
    <row r="740" spans="1:7" s="33" customFormat="1" ht="6.75" customHeight="1">
      <c r="A740" s="239"/>
      <c r="B740" s="240"/>
      <c r="C740" s="240"/>
      <c r="D740" s="237"/>
      <c r="E740" s="237"/>
      <c r="F740" s="237"/>
      <c r="G740" s="238"/>
    </row>
    <row r="741" spans="1:7" s="33" customFormat="1" ht="6.75" customHeight="1">
      <c r="A741" s="239"/>
      <c r="B741" s="240"/>
      <c r="C741" s="240"/>
      <c r="D741" s="237"/>
      <c r="E741" s="237"/>
      <c r="F741" s="237"/>
      <c r="G741" s="238"/>
    </row>
    <row r="742" spans="1:7" s="33" customFormat="1" ht="6.75" customHeight="1">
      <c r="A742" s="239"/>
      <c r="B742" s="240"/>
      <c r="C742" s="240"/>
      <c r="D742" s="237"/>
      <c r="E742" s="237"/>
      <c r="F742" s="237"/>
      <c r="G742" s="238"/>
    </row>
    <row r="743" spans="1:7" s="33" customFormat="1" ht="6.75" customHeight="1">
      <c r="A743" s="239"/>
      <c r="B743" s="240"/>
      <c r="C743" s="240"/>
      <c r="D743" s="237"/>
      <c r="E743" s="237"/>
      <c r="F743" s="237"/>
      <c r="G743" s="238"/>
    </row>
    <row r="744" spans="1:7" s="33" customFormat="1" ht="6.75" customHeight="1">
      <c r="A744" s="239"/>
      <c r="B744" s="240"/>
      <c r="C744" s="240"/>
      <c r="D744" s="237"/>
      <c r="E744" s="237"/>
      <c r="F744" s="237"/>
      <c r="G744" s="238"/>
    </row>
    <row r="745" spans="1:7" s="33" customFormat="1" ht="6.75" customHeight="1">
      <c r="A745" s="239"/>
      <c r="B745" s="240"/>
      <c r="C745" s="240"/>
      <c r="D745" s="237"/>
      <c r="E745" s="237"/>
      <c r="F745" s="237"/>
      <c r="G745" s="238"/>
    </row>
    <row r="746" spans="1:7" s="33" customFormat="1" ht="6.75" customHeight="1">
      <c r="A746" s="239"/>
      <c r="B746" s="240"/>
      <c r="C746" s="240"/>
      <c r="D746" s="237"/>
      <c r="E746" s="237"/>
      <c r="F746" s="237"/>
      <c r="G746" s="238"/>
    </row>
    <row r="747" spans="1:7" s="33" customFormat="1" ht="6.75" customHeight="1">
      <c r="A747" s="239"/>
      <c r="B747" s="240"/>
      <c r="C747" s="240"/>
      <c r="D747" s="237"/>
      <c r="E747" s="237"/>
      <c r="F747" s="237"/>
      <c r="G747" s="238"/>
    </row>
    <row r="748" spans="1:7" s="33" customFormat="1" ht="6.75" customHeight="1">
      <c r="A748" s="239"/>
      <c r="B748" s="240"/>
      <c r="C748" s="240"/>
      <c r="D748" s="237"/>
      <c r="E748" s="237"/>
      <c r="F748" s="237"/>
      <c r="G748" s="238"/>
    </row>
    <row r="749" spans="1:7" s="33" customFormat="1" ht="6.75" customHeight="1">
      <c r="A749" s="239"/>
      <c r="B749" s="240"/>
      <c r="C749" s="240"/>
      <c r="D749" s="237"/>
      <c r="E749" s="237"/>
      <c r="F749" s="237"/>
      <c r="G749" s="238"/>
    </row>
    <row r="750" spans="1:7" s="33" customFormat="1" ht="6.75" customHeight="1">
      <c r="A750" s="239"/>
      <c r="B750" s="240"/>
      <c r="C750" s="240"/>
      <c r="D750" s="237"/>
      <c r="E750" s="237"/>
      <c r="F750" s="237"/>
      <c r="G750" s="238"/>
    </row>
    <row r="751" spans="1:7" s="33" customFormat="1" ht="6.75" customHeight="1">
      <c r="A751" s="239"/>
      <c r="B751" s="240"/>
      <c r="C751" s="240"/>
      <c r="D751" s="237"/>
      <c r="E751" s="237"/>
      <c r="F751" s="237"/>
      <c r="G751" s="238"/>
    </row>
    <row r="752" spans="1:7" s="33" customFormat="1" ht="6.75" customHeight="1">
      <c r="A752" s="239"/>
      <c r="B752" s="240"/>
      <c r="C752" s="240"/>
      <c r="D752" s="237"/>
      <c r="E752" s="237"/>
      <c r="F752" s="237"/>
      <c r="G752" s="238"/>
    </row>
    <row r="753" spans="1:7" s="33" customFormat="1" ht="6.75" customHeight="1">
      <c r="A753" s="239"/>
      <c r="B753" s="240"/>
      <c r="C753" s="240"/>
      <c r="D753" s="237"/>
      <c r="E753" s="237"/>
      <c r="F753" s="237"/>
      <c r="G753" s="238"/>
    </row>
    <row r="754" spans="1:7" s="33" customFormat="1" ht="6.75" customHeight="1">
      <c r="A754" s="239"/>
      <c r="B754" s="240"/>
      <c r="C754" s="240"/>
      <c r="D754" s="237"/>
      <c r="E754" s="237"/>
      <c r="F754" s="237"/>
      <c r="G754" s="238"/>
    </row>
    <row r="755" spans="1:7" s="33" customFormat="1" ht="6.75" customHeight="1">
      <c r="A755" s="239"/>
      <c r="B755" s="240"/>
      <c r="C755" s="240"/>
      <c r="D755" s="237"/>
      <c r="E755" s="237"/>
      <c r="F755" s="237"/>
      <c r="G755" s="238"/>
    </row>
    <row r="756" spans="1:7" s="33" customFormat="1" ht="6.75" customHeight="1">
      <c r="A756" s="239"/>
      <c r="B756" s="240"/>
      <c r="C756" s="240"/>
      <c r="D756" s="237"/>
      <c r="E756" s="237"/>
      <c r="F756" s="237"/>
      <c r="G756" s="238"/>
    </row>
    <row r="757" spans="1:7" s="33" customFormat="1" ht="6.75" customHeight="1">
      <c r="A757" s="239"/>
      <c r="B757" s="240"/>
      <c r="C757" s="240"/>
      <c r="D757" s="237"/>
      <c r="E757" s="237"/>
      <c r="F757" s="237"/>
      <c r="G757" s="238"/>
    </row>
    <row r="758" spans="1:7" s="33" customFormat="1" ht="6.75" customHeight="1">
      <c r="A758" s="239"/>
      <c r="B758" s="240"/>
      <c r="C758" s="240"/>
      <c r="D758" s="237"/>
      <c r="E758" s="237"/>
      <c r="F758" s="237"/>
      <c r="G758" s="238"/>
    </row>
    <row r="759" spans="1:7" s="33" customFormat="1" ht="6.75" customHeight="1">
      <c r="A759" s="239"/>
      <c r="B759" s="240"/>
      <c r="C759" s="240"/>
      <c r="D759" s="237"/>
      <c r="E759" s="237"/>
      <c r="F759" s="237"/>
      <c r="G759" s="238"/>
    </row>
    <row r="760" spans="1:7" s="33" customFormat="1" ht="6.75" customHeight="1">
      <c r="A760" s="239"/>
      <c r="B760" s="240"/>
      <c r="C760" s="240"/>
      <c r="D760" s="237"/>
      <c r="E760" s="237"/>
      <c r="F760" s="237"/>
      <c r="G760" s="238"/>
    </row>
    <row r="761" spans="1:7" s="33" customFormat="1" ht="6.75" customHeight="1">
      <c r="A761" s="239"/>
      <c r="B761" s="240"/>
      <c r="C761" s="240"/>
      <c r="D761" s="237"/>
      <c r="E761" s="237"/>
      <c r="F761" s="237"/>
      <c r="G761" s="238"/>
    </row>
    <row r="762" spans="1:7" s="33" customFormat="1" ht="6.75" customHeight="1">
      <c r="A762" s="239"/>
      <c r="B762" s="240"/>
      <c r="C762" s="240"/>
      <c r="D762" s="237"/>
      <c r="E762" s="237"/>
      <c r="F762" s="237"/>
      <c r="G762" s="238"/>
    </row>
    <row r="763" spans="1:7" s="33" customFormat="1" ht="6.75" customHeight="1">
      <c r="A763" s="239"/>
      <c r="B763" s="240"/>
      <c r="C763" s="240"/>
      <c r="D763" s="237"/>
      <c r="E763" s="237"/>
      <c r="F763" s="237"/>
      <c r="G763" s="238"/>
    </row>
    <row r="764" spans="1:7" s="33" customFormat="1" ht="6.75" customHeight="1">
      <c r="A764" s="239"/>
      <c r="B764" s="240"/>
      <c r="C764" s="240"/>
      <c r="D764" s="237"/>
      <c r="E764" s="237"/>
      <c r="F764" s="237"/>
      <c r="G764" s="238"/>
    </row>
    <row r="765" spans="1:7" s="33" customFormat="1" ht="6.75" customHeight="1">
      <c r="A765" s="239"/>
      <c r="B765" s="240"/>
      <c r="C765" s="240"/>
      <c r="D765" s="237"/>
      <c r="E765" s="237"/>
      <c r="F765" s="237"/>
      <c r="G765" s="238"/>
    </row>
    <row r="766" spans="1:7" s="33" customFormat="1" ht="6.75" customHeight="1">
      <c r="A766" s="239"/>
      <c r="B766" s="240"/>
      <c r="C766" s="240"/>
      <c r="D766" s="237"/>
      <c r="E766" s="237"/>
      <c r="F766" s="237"/>
      <c r="G766" s="238"/>
    </row>
    <row r="767" spans="1:7" s="33" customFormat="1" ht="6.75" customHeight="1">
      <c r="A767" s="239"/>
      <c r="B767" s="240"/>
      <c r="C767" s="240"/>
      <c r="D767" s="237"/>
      <c r="E767" s="237"/>
      <c r="F767" s="237"/>
      <c r="G767" s="238"/>
    </row>
    <row r="768" spans="1:7" s="33" customFormat="1" ht="6.75" customHeight="1">
      <c r="A768" s="239"/>
      <c r="B768" s="240"/>
      <c r="C768" s="240"/>
      <c r="D768" s="237"/>
      <c r="E768" s="237"/>
      <c r="F768" s="237"/>
      <c r="G768" s="238"/>
    </row>
    <row r="769" spans="1:7" s="33" customFormat="1" ht="6.75" customHeight="1">
      <c r="A769" s="239"/>
      <c r="B769" s="240"/>
      <c r="C769" s="240"/>
      <c r="D769" s="237"/>
      <c r="E769" s="237"/>
      <c r="F769" s="237"/>
      <c r="G769" s="238"/>
    </row>
    <row r="770" spans="1:7" s="33" customFormat="1" ht="6.75" customHeight="1">
      <c r="A770" s="239"/>
      <c r="B770" s="240"/>
      <c r="C770" s="240"/>
      <c r="D770" s="237"/>
      <c r="E770" s="237"/>
      <c r="F770" s="237"/>
      <c r="G770" s="238"/>
    </row>
    <row r="771" spans="1:7" s="33" customFormat="1" ht="6.75" customHeight="1">
      <c r="A771" s="239"/>
      <c r="B771" s="240"/>
      <c r="C771" s="240"/>
      <c r="D771" s="237"/>
      <c r="E771" s="237"/>
      <c r="F771" s="237"/>
      <c r="G771" s="238"/>
    </row>
    <row r="772" spans="1:7" s="33" customFormat="1" ht="6.75" customHeight="1">
      <c r="A772" s="239"/>
      <c r="B772" s="240"/>
      <c r="C772" s="240"/>
      <c r="D772" s="237"/>
      <c r="E772" s="237"/>
      <c r="F772" s="237"/>
      <c r="G772" s="238"/>
    </row>
    <row r="773" spans="1:7" s="33" customFormat="1" ht="6.75" customHeight="1">
      <c r="A773" s="239"/>
      <c r="B773" s="240"/>
      <c r="C773" s="240"/>
      <c r="D773" s="237"/>
      <c r="E773" s="237"/>
      <c r="F773" s="237"/>
      <c r="G773" s="238"/>
    </row>
    <row r="774" spans="1:7" s="33" customFormat="1" ht="6.75" customHeight="1">
      <c r="A774" s="239"/>
      <c r="B774" s="240"/>
      <c r="C774" s="240"/>
      <c r="D774" s="237"/>
      <c r="E774" s="237"/>
      <c r="F774" s="237"/>
      <c r="G774" s="238"/>
    </row>
    <row r="775" spans="1:7" s="33" customFormat="1" ht="6.75" customHeight="1">
      <c r="A775" s="239"/>
      <c r="B775" s="240"/>
      <c r="C775" s="240"/>
      <c r="D775" s="237"/>
      <c r="E775" s="237"/>
      <c r="F775" s="237"/>
      <c r="G775" s="238"/>
    </row>
    <row r="776" spans="1:7" s="33" customFormat="1" ht="6.75" customHeight="1">
      <c r="A776" s="239"/>
      <c r="B776" s="240"/>
      <c r="C776" s="240"/>
      <c r="D776" s="237"/>
      <c r="E776" s="237"/>
      <c r="F776" s="237"/>
      <c r="G776" s="238"/>
    </row>
    <row r="777" spans="1:7" s="33" customFormat="1" ht="6.75" customHeight="1">
      <c r="A777" s="239"/>
      <c r="B777" s="240"/>
      <c r="C777" s="240"/>
      <c r="D777" s="237"/>
      <c r="E777" s="237"/>
      <c r="F777" s="237"/>
      <c r="G777" s="238"/>
    </row>
    <row r="778" spans="1:7" s="33" customFormat="1" ht="6.75" customHeight="1">
      <c r="A778" s="239"/>
      <c r="B778" s="240"/>
      <c r="C778" s="240"/>
      <c r="D778" s="237"/>
      <c r="E778" s="237"/>
      <c r="F778" s="237"/>
      <c r="G778" s="238"/>
    </row>
    <row r="779" spans="1:7" s="33" customFormat="1" ht="6.75" customHeight="1">
      <c r="A779" s="239"/>
      <c r="B779" s="240"/>
      <c r="C779" s="240"/>
      <c r="D779" s="237"/>
      <c r="E779" s="237"/>
      <c r="F779" s="237"/>
      <c r="G779" s="238"/>
    </row>
    <row r="780" spans="1:7" s="33" customFormat="1" ht="6.75" customHeight="1">
      <c r="A780" s="239"/>
      <c r="B780" s="240"/>
      <c r="C780" s="240"/>
      <c r="D780" s="237"/>
      <c r="E780" s="237"/>
      <c r="F780" s="237"/>
      <c r="G780" s="238"/>
    </row>
    <row r="781" spans="1:7" s="33" customFormat="1" ht="6.75" customHeight="1">
      <c r="A781" s="239"/>
      <c r="B781" s="240"/>
      <c r="C781" s="240"/>
      <c r="D781" s="237"/>
      <c r="E781" s="237"/>
      <c r="F781" s="237"/>
      <c r="G781" s="238"/>
    </row>
    <row r="782" spans="1:7" s="33" customFormat="1" ht="6.75" customHeight="1">
      <c r="A782" s="239"/>
      <c r="B782" s="240"/>
      <c r="C782" s="240"/>
      <c r="D782" s="237"/>
      <c r="E782" s="237"/>
      <c r="F782" s="237"/>
      <c r="G782" s="238"/>
    </row>
    <row r="783" spans="1:7" s="33" customFormat="1" ht="6.75" customHeight="1">
      <c r="A783" s="239"/>
      <c r="B783" s="240"/>
      <c r="C783" s="240"/>
      <c r="D783" s="237"/>
      <c r="E783" s="237"/>
      <c r="F783" s="237"/>
      <c r="G783" s="238"/>
    </row>
    <row r="784" spans="1:7" s="33" customFormat="1" ht="6.75" customHeight="1">
      <c r="A784" s="239"/>
      <c r="B784" s="240"/>
      <c r="C784" s="240"/>
      <c r="D784" s="237"/>
      <c r="E784" s="237"/>
      <c r="F784" s="237"/>
      <c r="G784" s="238"/>
    </row>
    <row r="785" spans="1:7" s="33" customFormat="1" ht="6.75" customHeight="1">
      <c r="A785" s="239"/>
      <c r="B785" s="240"/>
      <c r="C785" s="240"/>
      <c r="D785" s="237"/>
      <c r="E785" s="237"/>
      <c r="F785" s="237"/>
      <c r="G785" s="238"/>
    </row>
    <row r="786" spans="1:7" s="33" customFormat="1" ht="6.75" customHeight="1">
      <c r="A786" s="239"/>
      <c r="B786" s="240"/>
      <c r="C786" s="240"/>
      <c r="D786" s="237"/>
      <c r="E786" s="237"/>
      <c r="F786" s="237"/>
      <c r="G786" s="238"/>
    </row>
    <row r="787" spans="1:7" s="33" customFormat="1" ht="6.75" customHeight="1">
      <c r="A787" s="239"/>
      <c r="B787" s="240"/>
      <c r="C787" s="240"/>
      <c r="D787" s="237"/>
      <c r="E787" s="237"/>
      <c r="F787" s="237"/>
      <c r="G787" s="238"/>
    </row>
    <row r="788" spans="1:7" s="33" customFormat="1" ht="6.75" customHeight="1">
      <c r="A788" s="239"/>
      <c r="B788" s="240"/>
      <c r="C788" s="240"/>
      <c r="D788" s="237"/>
      <c r="E788" s="237"/>
      <c r="F788" s="237"/>
      <c r="G788" s="238"/>
    </row>
    <row r="789" spans="1:7" s="33" customFormat="1" ht="6.75" customHeight="1">
      <c r="A789" s="239"/>
      <c r="B789" s="240"/>
      <c r="C789" s="240"/>
      <c r="D789" s="237"/>
      <c r="E789" s="237"/>
      <c r="F789" s="237"/>
      <c r="G789" s="238"/>
    </row>
    <row r="790" spans="1:7" s="33" customFormat="1" ht="6.75" customHeight="1">
      <c r="A790" s="239"/>
      <c r="B790" s="240"/>
      <c r="C790" s="240"/>
      <c r="D790" s="237"/>
      <c r="E790" s="237"/>
      <c r="F790" s="237"/>
      <c r="G790" s="238"/>
    </row>
    <row r="791" spans="1:7" s="33" customFormat="1" ht="6.75" customHeight="1">
      <c r="A791" s="239"/>
      <c r="B791" s="240"/>
      <c r="C791" s="240"/>
      <c r="D791" s="237"/>
      <c r="E791" s="237"/>
      <c r="F791" s="237"/>
      <c r="G791" s="238"/>
    </row>
    <row r="792" spans="1:7" s="33" customFormat="1" ht="6.75" customHeight="1">
      <c r="A792" s="239"/>
      <c r="B792" s="240"/>
      <c r="C792" s="240"/>
      <c r="D792" s="237"/>
      <c r="E792" s="237"/>
      <c r="F792" s="237"/>
      <c r="G792" s="238"/>
    </row>
    <row r="793" spans="1:7" s="33" customFormat="1" ht="6.75" customHeight="1">
      <c r="A793" s="239"/>
      <c r="B793" s="240"/>
      <c r="C793" s="240"/>
      <c r="D793" s="237"/>
      <c r="E793" s="237"/>
      <c r="F793" s="237"/>
      <c r="G793" s="238"/>
    </row>
    <row r="794" spans="1:7" s="33" customFormat="1" ht="6.75" customHeight="1">
      <c r="A794" s="239"/>
      <c r="B794" s="240"/>
      <c r="C794" s="240"/>
      <c r="D794" s="237"/>
      <c r="E794" s="237"/>
      <c r="F794" s="237"/>
      <c r="G794" s="238"/>
    </row>
    <row r="795" spans="1:7" s="33" customFormat="1" ht="6.75" customHeight="1">
      <c r="A795" s="239"/>
      <c r="B795" s="240"/>
      <c r="C795" s="240"/>
      <c r="D795" s="237"/>
      <c r="E795" s="237"/>
      <c r="F795" s="237"/>
      <c r="G795" s="238"/>
    </row>
    <row r="796" spans="1:7" s="33" customFormat="1" ht="6.75" customHeight="1">
      <c r="A796" s="239"/>
      <c r="B796" s="240"/>
      <c r="C796" s="240"/>
      <c r="D796" s="237"/>
      <c r="E796" s="237"/>
      <c r="F796" s="237"/>
      <c r="G796" s="238"/>
    </row>
    <row r="797" spans="1:7" s="33" customFormat="1" ht="6.75" customHeight="1">
      <c r="A797" s="239"/>
      <c r="B797" s="240"/>
      <c r="C797" s="240"/>
      <c r="D797" s="237"/>
      <c r="E797" s="237"/>
      <c r="F797" s="237"/>
      <c r="G797" s="238"/>
    </row>
    <row r="798" spans="1:7" s="33" customFormat="1" ht="6.75" customHeight="1">
      <c r="A798" s="239"/>
      <c r="B798" s="240"/>
      <c r="C798" s="240"/>
      <c r="D798" s="237"/>
      <c r="E798" s="237"/>
      <c r="F798" s="237"/>
      <c r="G798" s="238"/>
    </row>
    <row r="799" spans="1:7" s="33" customFormat="1" ht="6.75" customHeight="1">
      <c r="A799" s="239"/>
      <c r="B799" s="240"/>
      <c r="C799" s="240"/>
      <c r="D799" s="237"/>
      <c r="E799" s="237"/>
      <c r="F799" s="237"/>
      <c r="G799" s="238"/>
    </row>
    <row r="800" spans="1:7" s="33" customFormat="1" ht="6.75" customHeight="1">
      <c r="A800" s="239"/>
      <c r="B800" s="240"/>
      <c r="C800" s="240"/>
      <c r="D800" s="237"/>
      <c r="E800" s="237"/>
      <c r="F800" s="237"/>
      <c r="G800" s="238"/>
    </row>
    <row r="801" spans="1:7" s="33" customFormat="1" ht="6.75" customHeight="1">
      <c r="A801" s="239"/>
      <c r="B801" s="240"/>
      <c r="C801" s="240"/>
      <c r="D801" s="237"/>
      <c r="E801" s="237"/>
      <c r="F801" s="237"/>
      <c r="G801" s="238"/>
    </row>
    <row r="802" spans="1:7" s="33" customFormat="1" ht="6.75" customHeight="1">
      <c r="A802" s="239"/>
      <c r="B802" s="240"/>
      <c r="C802" s="240"/>
      <c r="D802" s="237"/>
      <c r="E802" s="237"/>
      <c r="F802" s="237"/>
      <c r="G802" s="238"/>
    </row>
    <row r="803" spans="1:7" s="33" customFormat="1" ht="6.75" customHeight="1">
      <c r="A803" s="239"/>
      <c r="B803" s="240"/>
      <c r="C803" s="240"/>
      <c r="D803" s="237"/>
      <c r="E803" s="237"/>
      <c r="F803" s="237"/>
      <c r="G803" s="238"/>
    </row>
    <row r="804" spans="1:7" s="33" customFormat="1" ht="6.75" customHeight="1">
      <c r="A804" s="239"/>
      <c r="B804" s="240"/>
      <c r="C804" s="240"/>
      <c r="D804" s="237"/>
      <c r="E804" s="237"/>
      <c r="F804" s="237"/>
      <c r="G804" s="238"/>
    </row>
    <row r="805" spans="1:7" s="33" customFormat="1" ht="6.75" customHeight="1">
      <c r="A805" s="239"/>
      <c r="B805" s="240"/>
      <c r="C805" s="240"/>
      <c r="D805" s="237"/>
      <c r="E805" s="237"/>
      <c r="F805" s="237"/>
      <c r="G805" s="238"/>
    </row>
    <row r="806" spans="1:7" s="33" customFormat="1" ht="6.75" customHeight="1">
      <c r="A806" s="239"/>
      <c r="B806" s="240"/>
      <c r="C806" s="240"/>
      <c r="D806" s="237"/>
      <c r="E806" s="237"/>
      <c r="F806" s="237"/>
      <c r="G806" s="238"/>
    </row>
    <row r="807" spans="1:7" s="33" customFormat="1" ht="6.75" customHeight="1">
      <c r="A807" s="239"/>
      <c r="B807" s="240"/>
      <c r="C807" s="240"/>
      <c r="D807" s="237"/>
      <c r="E807" s="237"/>
      <c r="F807" s="237"/>
      <c r="G807" s="238"/>
    </row>
    <row r="808" spans="1:7" s="33" customFormat="1" ht="6.75" customHeight="1">
      <c r="A808" s="239"/>
      <c r="B808" s="240"/>
      <c r="C808" s="240"/>
      <c r="D808" s="237"/>
      <c r="E808" s="237"/>
      <c r="F808" s="237"/>
      <c r="G808" s="238"/>
    </row>
    <row r="809" spans="1:7" s="33" customFormat="1" ht="6.75" customHeight="1">
      <c r="A809" s="239"/>
      <c r="B809" s="240"/>
      <c r="C809" s="240"/>
      <c r="D809" s="237"/>
      <c r="E809" s="237"/>
      <c r="F809" s="237"/>
      <c r="G809" s="238"/>
    </row>
    <row r="810" spans="1:7" s="33" customFormat="1" ht="6.75" customHeight="1">
      <c r="A810" s="239"/>
      <c r="B810" s="240"/>
      <c r="C810" s="240"/>
      <c r="D810" s="237"/>
      <c r="E810" s="237"/>
      <c r="F810" s="237"/>
      <c r="G810" s="238"/>
    </row>
    <row r="811" spans="1:7" s="33" customFormat="1" ht="6.75" customHeight="1">
      <c r="A811" s="239"/>
      <c r="B811" s="240"/>
      <c r="C811" s="240"/>
      <c r="D811" s="237"/>
      <c r="E811" s="237"/>
      <c r="F811" s="237"/>
      <c r="G811" s="238"/>
    </row>
    <row r="812" spans="1:7" s="33" customFormat="1" ht="6.75" customHeight="1">
      <c r="A812" s="239"/>
      <c r="B812" s="240"/>
      <c r="C812" s="240"/>
      <c r="D812" s="237"/>
      <c r="E812" s="237"/>
      <c r="F812" s="237"/>
      <c r="G812" s="238"/>
    </row>
    <row r="813" spans="1:7" s="33" customFormat="1" ht="6.75" customHeight="1">
      <c r="A813" s="239"/>
      <c r="B813" s="240"/>
      <c r="C813" s="240"/>
      <c r="D813" s="237"/>
      <c r="E813" s="237"/>
      <c r="F813" s="237"/>
      <c r="G813" s="238"/>
    </row>
    <row r="814" spans="1:7" s="33" customFormat="1" ht="6.75" customHeight="1">
      <c r="A814" s="239"/>
      <c r="B814" s="240"/>
      <c r="C814" s="240"/>
      <c r="D814" s="237"/>
      <c r="E814" s="237"/>
      <c r="F814" s="237"/>
      <c r="G814" s="238"/>
    </row>
    <row r="815" spans="1:7" s="33" customFormat="1" ht="6.75" customHeight="1">
      <c r="A815" s="239"/>
      <c r="B815" s="240"/>
      <c r="C815" s="240"/>
      <c r="D815" s="237"/>
      <c r="E815" s="237"/>
      <c r="F815" s="237"/>
      <c r="G815" s="238"/>
    </row>
    <row r="816" spans="1:7" s="33" customFormat="1" ht="6.75" customHeight="1">
      <c r="A816" s="239"/>
      <c r="B816" s="240"/>
      <c r="C816" s="240"/>
      <c r="D816" s="237"/>
      <c r="E816" s="237"/>
      <c r="F816" s="237"/>
      <c r="G816" s="238"/>
    </row>
    <row r="817" spans="1:7" s="33" customFormat="1" ht="6.75" customHeight="1">
      <c r="A817" s="239"/>
      <c r="B817" s="240"/>
      <c r="C817" s="240"/>
      <c r="D817" s="237"/>
      <c r="E817" s="237"/>
      <c r="F817" s="237"/>
      <c r="G817" s="238"/>
    </row>
    <row r="818" spans="1:7" s="33" customFormat="1" ht="6.75" customHeight="1">
      <c r="A818" s="239"/>
      <c r="B818" s="240"/>
      <c r="C818" s="240"/>
      <c r="D818" s="237"/>
      <c r="E818" s="237"/>
      <c r="F818" s="237"/>
      <c r="G818" s="238"/>
    </row>
    <row r="819" spans="1:7" s="33" customFormat="1" ht="6.75" customHeight="1">
      <c r="A819" s="239"/>
      <c r="B819" s="240"/>
      <c r="C819" s="240"/>
      <c r="D819" s="237"/>
      <c r="E819" s="237"/>
      <c r="F819" s="237"/>
      <c r="G819" s="238"/>
    </row>
    <row r="820" spans="1:7" s="33" customFormat="1" ht="6.75" customHeight="1">
      <c r="A820" s="239"/>
      <c r="B820" s="240"/>
      <c r="C820" s="240"/>
      <c r="D820" s="237"/>
      <c r="E820" s="237"/>
      <c r="F820" s="237"/>
      <c r="G820" s="238"/>
    </row>
    <row r="821" spans="1:7" s="33" customFormat="1" ht="6.75" customHeight="1">
      <c r="A821" s="239"/>
      <c r="B821" s="240"/>
      <c r="C821" s="240"/>
      <c r="D821" s="237"/>
      <c r="E821" s="237"/>
      <c r="F821" s="237"/>
      <c r="G821" s="238"/>
    </row>
    <row r="822" spans="1:7" s="33" customFormat="1" ht="6.75" customHeight="1">
      <c r="A822" s="239"/>
      <c r="B822" s="240"/>
      <c r="C822" s="240"/>
      <c r="D822" s="237"/>
      <c r="E822" s="237"/>
      <c r="F822" s="237"/>
      <c r="G822" s="238"/>
    </row>
    <row r="823" spans="1:7" s="33" customFormat="1" ht="6.75" customHeight="1">
      <c r="A823" s="239"/>
      <c r="B823" s="240"/>
      <c r="C823" s="240"/>
      <c r="D823" s="237"/>
      <c r="E823" s="237"/>
      <c r="F823" s="237"/>
      <c r="G823" s="238"/>
    </row>
    <row r="824" spans="1:7" s="33" customFormat="1" ht="6.75" customHeight="1">
      <c r="A824" s="239"/>
      <c r="B824" s="240"/>
      <c r="C824" s="240"/>
      <c r="D824" s="237"/>
      <c r="E824" s="237"/>
      <c r="F824" s="237"/>
      <c r="G824" s="238"/>
    </row>
    <row r="825" spans="1:7" s="33" customFormat="1" ht="6.75" customHeight="1">
      <c r="A825" s="239"/>
      <c r="B825" s="240"/>
      <c r="C825" s="240"/>
      <c r="D825" s="237"/>
      <c r="E825" s="237"/>
      <c r="F825" s="237"/>
      <c r="G825" s="238"/>
    </row>
    <row r="826" spans="1:7" s="33" customFormat="1" ht="6.75" customHeight="1">
      <c r="A826" s="239"/>
      <c r="B826" s="240"/>
      <c r="C826" s="240"/>
      <c r="D826" s="237"/>
      <c r="E826" s="237"/>
      <c r="F826" s="237"/>
      <c r="G826" s="238"/>
    </row>
    <row r="827" spans="1:7" s="33" customFormat="1" ht="6.75" customHeight="1">
      <c r="A827" s="239"/>
      <c r="B827" s="240"/>
      <c r="C827" s="240"/>
      <c r="D827" s="237"/>
      <c r="E827" s="237"/>
      <c r="F827" s="237"/>
      <c r="G827" s="238"/>
    </row>
    <row r="828" spans="1:7" s="33" customFormat="1" ht="6.75" customHeight="1">
      <c r="A828" s="239"/>
      <c r="B828" s="240"/>
      <c r="C828" s="240"/>
      <c r="D828" s="237"/>
      <c r="E828" s="237"/>
      <c r="F828" s="237"/>
      <c r="G828" s="238"/>
    </row>
    <row r="829" spans="1:7" s="33" customFormat="1" ht="6.75" customHeight="1">
      <c r="A829" s="239"/>
      <c r="B829" s="240"/>
      <c r="C829" s="240"/>
      <c r="D829" s="237"/>
      <c r="E829" s="237"/>
      <c r="F829" s="237"/>
      <c r="G829" s="238"/>
    </row>
    <row r="830" spans="1:7" s="33" customFormat="1" ht="6.75" customHeight="1">
      <c r="A830" s="239"/>
      <c r="B830" s="240"/>
      <c r="C830" s="240"/>
      <c r="D830" s="237"/>
      <c r="E830" s="237"/>
      <c r="F830" s="237"/>
      <c r="G830" s="238"/>
    </row>
    <row r="831" spans="1:7" s="33" customFormat="1" ht="6.75" customHeight="1">
      <c r="A831" s="239"/>
      <c r="B831" s="240"/>
      <c r="C831" s="240"/>
      <c r="D831" s="237"/>
      <c r="E831" s="237"/>
      <c r="F831" s="237"/>
      <c r="G831" s="238"/>
    </row>
    <row r="832" spans="1:7" s="33" customFormat="1" ht="6.75" customHeight="1">
      <c r="A832" s="239"/>
      <c r="B832" s="240"/>
      <c r="C832" s="240"/>
      <c r="D832" s="237"/>
      <c r="E832" s="237"/>
      <c r="F832" s="237"/>
      <c r="G832" s="238"/>
    </row>
    <row r="833" spans="1:7" s="33" customFormat="1" ht="6.75" customHeight="1">
      <c r="A833" s="239"/>
      <c r="B833" s="240"/>
      <c r="C833" s="240"/>
      <c r="D833" s="237"/>
      <c r="E833" s="237"/>
      <c r="F833" s="237"/>
      <c r="G833" s="238"/>
    </row>
    <row r="834" spans="1:7" s="33" customFormat="1" ht="6.75" customHeight="1">
      <c r="A834" s="239"/>
      <c r="B834" s="240"/>
      <c r="C834" s="240"/>
      <c r="D834" s="237"/>
      <c r="E834" s="237"/>
      <c r="F834" s="237"/>
      <c r="G834" s="238"/>
    </row>
    <row r="835" spans="1:7" s="33" customFormat="1" ht="6.75" customHeight="1">
      <c r="A835" s="239"/>
      <c r="B835" s="240"/>
      <c r="C835" s="240"/>
      <c r="D835" s="237"/>
      <c r="E835" s="237"/>
      <c r="F835" s="237"/>
      <c r="G835" s="238"/>
    </row>
    <row r="836" spans="1:7" s="33" customFormat="1" ht="6.75" customHeight="1">
      <c r="A836" s="239"/>
      <c r="B836" s="240"/>
      <c r="C836" s="240"/>
      <c r="D836" s="237"/>
      <c r="E836" s="237"/>
      <c r="F836" s="237"/>
      <c r="G836" s="238"/>
    </row>
    <row r="837" spans="1:7" s="33" customFormat="1" ht="6.75" customHeight="1">
      <c r="A837" s="239"/>
      <c r="B837" s="240"/>
      <c r="C837" s="240"/>
      <c r="D837" s="237"/>
      <c r="E837" s="237"/>
      <c r="F837" s="237"/>
      <c r="G837" s="238"/>
    </row>
    <row r="838" spans="1:7" s="33" customFormat="1" ht="6.75" customHeight="1">
      <c r="A838" s="239"/>
      <c r="B838" s="240"/>
      <c r="C838" s="240"/>
      <c r="D838" s="237"/>
      <c r="E838" s="237"/>
      <c r="F838" s="237"/>
      <c r="G838" s="238"/>
    </row>
    <row r="839" spans="1:7" s="33" customFormat="1" ht="6.75" customHeight="1">
      <c r="A839" s="239"/>
      <c r="B839" s="240"/>
      <c r="C839" s="240"/>
      <c r="D839" s="237"/>
      <c r="E839" s="237"/>
      <c r="F839" s="237"/>
      <c r="G839" s="238"/>
    </row>
    <row r="840" spans="1:7" s="33" customFormat="1" ht="6.75" customHeight="1">
      <c r="A840" s="239"/>
      <c r="B840" s="240"/>
      <c r="C840" s="240"/>
      <c r="D840" s="237"/>
      <c r="E840" s="237"/>
      <c r="F840" s="237"/>
      <c r="G840" s="238"/>
    </row>
    <row r="841" spans="1:7" s="33" customFormat="1" ht="6.75" customHeight="1">
      <c r="A841" s="239"/>
      <c r="B841" s="240"/>
      <c r="C841" s="240"/>
      <c r="D841" s="237"/>
      <c r="E841" s="237"/>
      <c r="F841" s="237"/>
      <c r="G841" s="238"/>
    </row>
    <row r="842" spans="1:7" s="33" customFormat="1" ht="6.75" customHeight="1">
      <c r="A842" s="239"/>
      <c r="B842" s="240"/>
      <c r="C842" s="240"/>
      <c r="D842" s="237"/>
      <c r="E842" s="237"/>
      <c r="F842" s="237"/>
      <c r="G842" s="238"/>
    </row>
    <row r="843" spans="1:7" s="33" customFormat="1" ht="6.75" customHeight="1">
      <c r="A843" s="239"/>
      <c r="B843" s="240"/>
      <c r="C843" s="240"/>
      <c r="D843" s="237"/>
      <c r="E843" s="237"/>
      <c r="F843" s="237"/>
      <c r="G843" s="238"/>
    </row>
    <row r="844" spans="1:7" s="33" customFormat="1" ht="6.75" customHeight="1">
      <c r="A844" s="239"/>
      <c r="B844" s="240"/>
      <c r="C844" s="240"/>
      <c r="D844" s="237"/>
      <c r="E844" s="237"/>
      <c r="F844" s="237"/>
      <c r="G844" s="238"/>
    </row>
    <row r="845" spans="1:7" s="33" customFormat="1" ht="6.75" customHeight="1">
      <c r="A845" s="239"/>
      <c r="B845" s="240"/>
      <c r="C845" s="240"/>
      <c r="D845" s="237"/>
      <c r="E845" s="237"/>
      <c r="F845" s="237"/>
      <c r="G845" s="238"/>
    </row>
    <row r="846" spans="1:7" s="33" customFormat="1" ht="6.75" customHeight="1">
      <c r="A846" s="239"/>
      <c r="B846" s="240"/>
      <c r="C846" s="240"/>
      <c r="D846" s="237"/>
      <c r="E846" s="237"/>
      <c r="F846" s="237"/>
      <c r="G846" s="238"/>
    </row>
    <row r="847" spans="1:7" s="33" customFormat="1" ht="6.75" customHeight="1">
      <c r="A847" s="239"/>
      <c r="B847" s="240"/>
      <c r="C847" s="240"/>
      <c r="D847" s="237"/>
      <c r="E847" s="237"/>
      <c r="F847" s="237"/>
      <c r="G847" s="238"/>
    </row>
    <row r="848" spans="1:7" s="33" customFormat="1" ht="6.75" customHeight="1">
      <c r="A848" s="239"/>
      <c r="B848" s="240"/>
      <c r="C848" s="240"/>
      <c r="D848" s="237"/>
      <c r="E848" s="237"/>
      <c r="F848" s="237"/>
      <c r="G848" s="238"/>
    </row>
    <row r="849" spans="1:7" s="33" customFormat="1" ht="6.75" customHeight="1">
      <c r="A849" s="239"/>
      <c r="B849" s="240"/>
      <c r="C849" s="240"/>
      <c r="D849" s="237"/>
      <c r="E849" s="237"/>
      <c r="F849" s="237"/>
      <c r="G849" s="238"/>
    </row>
    <row r="850" spans="1:7" s="33" customFormat="1" ht="6.75" customHeight="1">
      <c r="A850" s="239"/>
      <c r="B850" s="240"/>
      <c r="C850" s="240"/>
      <c r="D850" s="237"/>
      <c r="E850" s="237"/>
      <c r="F850" s="237"/>
      <c r="G850" s="238"/>
    </row>
    <row r="851" spans="1:7" s="33" customFormat="1" ht="6.75" customHeight="1">
      <c r="A851" s="239"/>
      <c r="B851" s="240"/>
      <c r="C851" s="240"/>
      <c r="D851" s="237"/>
      <c r="E851" s="237"/>
      <c r="F851" s="237"/>
      <c r="G851" s="238"/>
    </row>
    <row r="852" spans="1:7" s="33" customFormat="1" ht="6.75" customHeight="1">
      <c r="A852" s="239"/>
      <c r="B852" s="240"/>
      <c r="C852" s="240"/>
      <c r="D852" s="237"/>
      <c r="E852" s="237"/>
      <c r="F852" s="237"/>
      <c r="G852" s="238"/>
    </row>
    <row r="853" spans="1:7" s="33" customFormat="1" ht="6.75" customHeight="1">
      <c r="A853" s="239"/>
      <c r="B853" s="240"/>
      <c r="C853" s="240"/>
      <c r="D853" s="237"/>
      <c r="E853" s="237"/>
      <c r="F853" s="237"/>
      <c r="G853" s="238"/>
    </row>
    <row r="854" spans="1:7" s="33" customFormat="1" ht="6.75" customHeight="1">
      <c r="A854" s="239"/>
      <c r="B854" s="240"/>
      <c r="C854" s="240"/>
      <c r="D854" s="237"/>
      <c r="E854" s="237"/>
      <c r="F854" s="237"/>
      <c r="G854" s="238"/>
    </row>
    <row r="855" spans="1:7" s="33" customFormat="1" ht="6.75" customHeight="1">
      <c r="A855" s="239"/>
      <c r="B855" s="240"/>
      <c r="C855" s="240"/>
      <c r="D855" s="237"/>
      <c r="E855" s="237"/>
      <c r="F855" s="237"/>
      <c r="G855" s="238"/>
    </row>
    <row r="856" spans="1:7" s="33" customFormat="1" ht="6.75" customHeight="1">
      <c r="A856" s="239"/>
      <c r="B856" s="240"/>
      <c r="C856" s="240"/>
      <c r="D856" s="237"/>
      <c r="E856" s="237"/>
      <c r="F856" s="237"/>
      <c r="G856" s="238"/>
    </row>
    <row r="857" spans="1:7" s="33" customFormat="1" ht="6.75" customHeight="1">
      <c r="A857" s="239"/>
      <c r="B857" s="240"/>
      <c r="C857" s="240"/>
      <c r="D857" s="237"/>
      <c r="E857" s="237"/>
      <c r="F857" s="237"/>
      <c r="G857" s="238"/>
    </row>
    <row r="858" spans="1:7" s="33" customFormat="1" ht="6.75" customHeight="1">
      <c r="A858" s="239"/>
      <c r="B858" s="240"/>
      <c r="C858" s="240"/>
      <c r="D858" s="237"/>
      <c r="E858" s="237"/>
      <c r="F858" s="237"/>
      <c r="G858" s="238"/>
    </row>
    <row r="859" spans="1:7" s="33" customFormat="1" ht="6.75" customHeight="1">
      <c r="A859" s="239"/>
      <c r="B859" s="240"/>
      <c r="C859" s="240"/>
      <c r="D859" s="237"/>
      <c r="E859" s="237"/>
      <c r="F859" s="237"/>
      <c r="G859" s="238"/>
    </row>
    <row r="860" spans="1:7" s="33" customFormat="1" ht="6.75" customHeight="1">
      <c r="A860" s="239"/>
      <c r="B860" s="240"/>
      <c r="C860" s="240"/>
      <c r="D860" s="237"/>
      <c r="E860" s="237"/>
      <c r="F860" s="237"/>
      <c r="G860" s="238"/>
    </row>
    <row r="861" spans="1:7" s="33" customFormat="1" ht="6.75" customHeight="1">
      <c r="A861" s="239"/>
      <c r="B861" s="240"/>
      <c r="C861" s="240"/>
      <c r="D861" s="237"/>
      <c r="E861" s="237"/>
      <c r="F861" s="237"/>
      <c r="G861" s="238"/>
    </row>
    <row r="862" spans="1:7" s="33" customFormat="1" ht="6.75" customHeight="1">
      <c r="A862" s="239"/>
      <c r="B862" s="240"/>
      <c r="C862" s="240"/>
      <c r="D862" s="237"/>
      <c r="E862" s="237"/>
      <c r="F862" s="237"/>
      <c r="G862" s="238"/>
    </row>
    <row r="863" spans="1:7" s="33" customFormat="1" ht="6.75" customHeight="1">
      <c r="A863" s="239"/>
      <c r="B863" s="240"/>
      <c r="C863" s="240"/>
      <c r="D863" s="237"/>
      <c r="E863" s="237"/>
      <c r="F863" s="237"/>
      <c r="G863" s="238"/>
    </row>
    <row r="864" spans="1:7" s="33" customFormat="1" ht="6.75" customHeight="1">
      <c r="A864" s="239"/>
      <c r="B864" s="240"/>
      <c r="C864" s="240"/>
      <c r="D864" s="237"/>
      <c r="E864" s="237"/>
      <c r="F864" s="237"/>
      <c r="G864" s="238"/>
    </row>
    <row r="865" spans="1:7" s="33" customFormat="1" ht="6.75" customHeight="1">
      <c r="A865" s="239"/>
      <c r="B865" s="240"/>
      <c r="C865" s="240"/>
      <c r="D865" s="237"/>
      <c r="E865" s="237"/>
      <c r="F865" s="237"/>
      <c r="G865" s="238"/>
    </row>
    <row r="866" spans="1:7" s="33" customFormat="1" ht="6.75" customHeight="1">
      <c r="A866" s="239"/>
      <c r="B866" s="240"/>
      <c r="C866" s="240"/>
      <c r="D866" s="237"/>
      <c r="E866" s="237"/>
      <c r="F866" s="237"/>
      <c r="G866" s="238"/>
    </row>
    <row r="867" spans="1:7" s="33" customFormat="1" ht="6.75" customHeight="1">
      <c r="A867" s="239"/>
      <c r="B867" s="240"/>
      <c r="C867" s="240"/>
      <c r="D867" s="237"/>
      <c r="E867" s="237"/>
      <c r="F867" s="237"/>
      <c r="G867" s="238"/>
    </row>
    <row r="868" spans="1:7" s="33" customFormat="1" ht="6.75" customHeight="1">
      <c r="A868" s="239"/>
      <c r="B868" s="240"/>
      <c r="C868" s="240"/>
      <c r="D868" s="237"/>
      <c r="E868" s="237"/>
      <c r="F868" s="237"/>
      <c r="G868" s="238"/>
    </row>
    <row r="869" spans="1:7" s="33" customFormat="1" ht="6.75" customHeight="1">
      <c r="A869" s="239"/>
      <c r="B869" s="240"/>
      <c r="C869" s="240"/>
      <c r="D869" s="237"/>
      <c r="E869" s="237"/>
      <c r="F869" s="237"/>
      <c r="G869" s="238"/>
    </row>
    <row r="870" spans="1:7" s="33" customFormat="1" ht="6.75" customHeight="1">
      <c r="A870" s="239"/>
      <c r="B870" s="240"/>
      <c r="C870" s="240"/>
      <c r="D870" s="237"/>
      <c r="E870" s="237"/>
      <c r="F870" s="237"/>
      <c r="G870" s="238"/>
    </row>
    <row r="871" spans="1:7" s="33" customFormat="1" ht="6.75" customHeight="1">
      <c r="A871" s="239"/>
      <c r="B871" s="240"/>
      <c r="C871" s="240"/>
      <c r="D871" s="237"/>
      <c r="E871" s="237"/>
      <c r="F871" s="237"/>
      <c r="G871" s="238"/>
    </row>
    <row r="872" spans="1:7" s="33" customFormat="1" ht="6.75" customHeight="1">
      <c r="A872" s="239"/>
      <c r="B872" s="240"/>
      <c r="C872" s="240"/>
      <c r="D872" s="237"/>
      <c r="E872" s="237"/>
      <c r="F872" s="237"/>
      <c r="G872" s="238"/>
    </row>
    <row r="873" spans="1:7" s="33" customFormat="1" ht="6.75" customHeight="1">
      <c r="A873" s="239"/>
      <c r="B873" s="240"/>
      <c r="C873" s="240"/>
      <c r="D873" s="237"/>
      <c r="E873" s="237"/>
      <c r="F873" s="237"/>
      <c r="G873" s="238"/>
    </row>
    <row r="874" spans="1:7" s="33" customFormat="1" ht="6.75" customHeight="1">
      <c r="A874" s="239"/>
      <c r="B874" s="240"/>
      <c r="C874" s="240"/>
      <c r="D874" s="237"/>
      <c r="E874" s="237"/>
      <c r="F874" s="237"/>
      <c r="G874" s="238"/>
    </row>
    <row r="875" spans="1:7" s="33" customFormat="1" ht="6.75" customHeight="1">
      <c r="A875" s="239"/>
      <c r="B875" s="240"/>
      <c r="C875" s="240"/>
      <c r="D875" s="237"/>
      <c r="E875" s="237"/>
      <c r="F875" s="237"/>
      <c r="G875" s="238"/>
    </row>
    <row r="876" spans="1:7" s="33" customFormat="1" ht="6.75" customHeight="1">
      <c r="A876" s="239"/>
      <c r="B876" s="240"/>
      <c r="C876" s="240"/>
      <c r="D876" s="237"/>
      <c r="E876" s="237"/>
      <c r="F876" s="237"/>
      <c r="G876" s="238"/>
    </row>
    <row r="877" spans="1:7" s="33" customFormat="1" ht="6.75" customHeight="1">
      <c r="A877" s="239"/>
      <c r="B877" s="240"/>
      <c r="C877" s="240"/>
      <c r="D877" s="237"/>
      <c r="E877" s="237"/>
      <c r="F877" s="237"/>
      <c r="G877" s="238"/>
    </row>
    <row r="878" spans="1:7" s="33" customFormat="1" ht="6.75" customHeight="1">
      <c r="A878" s="239"/>
      <c r="B878" s="240"/>
      <c r="C878" s="240"/>
      <c r="D878" s="237"/>
      <c r="E878" s="237"/>
      <c r="F878" s="237"/>
      <c r="G878" s="238"/>
    </row>
    <row r="879" spans="1:7" s="33" customFormat="1" ht="6.75" customHeight="1">
      <c r="A879" s="239"/>
      <c r="B879" s="240"/>
      <c r="C879" s="240"/>
      <c r="D879" s="237"/>
      <c r="E879" s="237"/>
      <c r="F879" s="237"/>
      <c r="G879" s="238"/>
    </row>
    <row r="880" spans="1:7" s="33" customFormat="1" ht="6.75" customHeight="1">
      <c r="A880" s="239"/>
      <c r="B880" s="240"/>
      <c r="C880" s="240"/>
      <c r="D880" s="237"/>
      <c r="E880" s="237"/>
      <c r="F880" s="237"/>
      <c r="G880" s="238"/>
    </row>
    <row r="881" spans="1:7" s="33" customFormat="1" ht="6.75" customHeight="1">
      <c r="A881" s="239"/>
      <c r="B881" s="240"/>
      <c r="C881" s="240"/>
      <c r="D881" s="237"/>
      <c r="E881" s="237"/>
      <c r="F881" s="237"/>
      <c r="G881" s="238"/>
    </row>
    <row r="882" spans="1:7" s="33" customFormat="1" ht="6.75" customHeight="1">
      <c r="A882" s="239"/>
      <c r="B882" s="240"/>
      <c r="C882" s="240"/>
      <c r="D882" s="237"/>
      <c r="E882" s="237"/>
      <c r="F882" s="237"/>
      <c r="G882" s="238"/>
    </row>
    <row r="883" spans="1:7" s="33" customFormat="1" ht="6.75" customHeight="1">
      <c r="A883" s="239"/>
      <c r="B883" s="240"/>
      <c r="C883" s="240"/>
      <c r="D883" s="237"/>
      <c r="E883" s="237"/>
      <c r="F883" s="237"/>
      <c r="G883" s="238"/>
    </row>
    <row r="884" spans="1:7" s="33" customFormat="1" ht="6.75" customHeight="1">
      <c r="A884" s="239"/>
      <c r="B884" s="240"/>
      <c r="C884" s="240"/>
      <c r="D884" s="237"/>
      <c r="E884" s="237"/>
      <c r="F884" s="237"/>
      <c r="G884" s="238"/>
    </row>
    <row r="885" spans="1:7" s="33" customFormat="1" ht="6.75" customHeight="1">
      <c r="A885" s="239"/>
      <c r="B885" s="240"/>
      <c r="C885" s="240"/>
      <c r="D885" s="237"/>
      <c r="E885" s="237"/>
      <c r="F885" s="237"/>
      <c r="G885" s="238"/>
    </row>
    <row r="886" spans="1:7" s="33" customFormat="1" ht="6.75" customHeight="1">
      <c r="A886" s="239"/>
      <c r="B886" s="240"/>
      <c r="C886" s="240"/>
      <c r="D886" s="237"/>
      <c r="E886" s="237"/>
      <c r="F886" s="237"/>
      <c r="G886" s="238"/>
    </row>
    <row r="887" spans="1:7" s="33" customFormat="1" ht="6.75" customHeight="1">
      <c r="A887" s="239"/>
      <c r="B887" s="240"/>
      <c r="C887" s="240"/>
      <c r="D887" s="237"/>
      <c r="E887" s="237"/>
      <c r="F887" s="237"/>
      <c r="G887" s="238"/>
    </row>
    <row r="888" spans="1:7" s="33" customFormat="1" ht="6.75" customHeight="1">
      <c r="A888" s="239"/>
      <c r="B888" s="240"/>
      <c r="C888" s="240"/>
      <c r="D888" s="237"/>
      <c r="E888" s="237"/>
      <c r="F888" s="237"/>
      <c r="G888" s="238"/>
    </row>
    <row r="889" spans="1:7" s="33" customFormat="1" ht="6.75" customHeight="1">
      <c r="A889" s="239"/>
      <c r="B889" s="240"/>
      <c r="C889" s="240"/>
      <c r="D889" s="237"/>
      <c r="E889" s="237"/>
      <c r="F889" s="237"/>
      <c r="G889" s="238"/>
    </row>
    <row r="890" spans="1:7" s="33" customFormat="1" ht="6.75" customHeight="1">
      <c r="A890" s="239"/>
      <c r="B890" s="240"/>
      <c r="C890" s="240"/>
      <c r="D890" s="237"/>
      <c r="E890" s="237"/>
      <c r="F890" s="237"/>
      <c r="G890" s="238"/>
    </row>
    <row r="891" spans="1:7" s="33" customFormat="1" ht="6.75" customHeight="1">
      <c r="A891" s="239"/>
      <c r="B891" s="240"/>
      <c r="C891" s="240"/>
      <c r="D891" s="237"/>
      <c r="E891" s="237"/>
      <c r="F891" s="237"/>
      <c r="G891" s="238"/>
    </row>
    <row r="892" spans="1:7" s="33" customFormat="1" ht="6.75" customHeight="1">
      <c r="A892" s="239"/>
      <c r="B892" s="240"/>
      <c r="C892" s="240"/>
      <c r="D892" s="237"/>
      <c r="E892" s="237"/>
      <c r="F892" s="237"/>
      <c r="G892" s="238"/>
    </row>
    <row r="893" spans="1:7" s="33" customFormat="1" ht="6.75" customHeight="1">
      <c r="A893" s="239"/>
      <c r="B893" s="240"/>
      <c r="C893" s="240"/>
      <c r="D893" s="237"/>
      <c r="E893" s="237"/>
      <c r="F893" s="237"/>
      <c r="G893" s="238"/>
    </row>
    <row r="894" spans="1:7" s="33" customFormat="1" ht="6.75" customHeight="1">
      <c r="A894" s="239"/>
      <c r="B894" s="240"/>
      <c r="C894" s="240"/>
      <c r="D894" s="237"/>
      <c r="E894" s="237"/>
      <c r="F894" s="237"/>
      <c r="G894" s="238"/>
    </row>
    <row r="895" spans="1:7" s="33" customFormat="1" ht="6.75" customHeight="1">
      <c r="A895" s="239"/>
      <c r="B895" s="240"/>
      <c r="C895" s="240"/>
      <c r="D895" s="237"/>
      <c r="E895" s="237"/>
      <c r="F895" s="237"/>
      <c r="G895" s="238"/>
    </row>
    <row r="896" spans="1:7" s="33" customFormat="1" ht="6.75" customHeight="1">
      <c r="A896" s="239"/>
      <c r="B896" s="240"/>
      <c r="C896" s="240"/>
      <c r="D896" s="237"/>
      <c r="E896" s="237"/>
      <c r="F896" s="237"/>
      <c r="G896" s="238"/>
    </row>
    <row r="897" spans="1:7" s="33" customFormat="1" ht="6.75" customHeight="1">
      <c r="A897" s="239"/>
      <c r="B897" s="240"/>
      <c r="C897" s="240"/>
      <c r="D897" s="237"/>
      <c r="E897" s="237"/>
      <c r="F897" s="237"/>
      <c r="G897" s="238"/>
    </row>
    <row r="898" spans="1:7" s="33" customFormat="1" ht="6.75" customHeight="1">
      <c r="A898" s="239"/>
      <c r="B898" s="240"/>
      <c r="C898" s="240"/>
      <c r="D898" s="237"/>
      <c r="E898" s="237"/>
      <c r="F898" s="237"/>
      <c r="G898" s="238"/>
    </row>
    <row r="899" spans="1:7" s="33" customFormat="1" ht="6.75" customHeight="1">
      <c r="A899" s="239"/>
      <c r="B899" s="240"/>
      <c r="C899" s="240"/>
      <c r="D899" s="237"/>
      <c r="E899" s="237"/>
      <c r="F899" s="237"/>
      <c r="G899" s="238"/>
    </row>
    <row r="900" spans="1:7" s="33" customFormat="1" ht="6.75" customHeight="1">
      <c r="A900" s="239"/>
      <c r="B900" s="240"/>
      <c r="C900" s="240"/>
      <c r="D900" s="237"/>
      <c r="E900" s="237"/>
      <c r="F900" s="237"/>
      <c r="G900" s="238"/>
    </row>
    <row r="901" spans="1:7" s="33" customFormat="1" ht="6.75" customHeight="1">
      <c r="A901" s="239"/>
      <c r="B901" s="240"/>
      <c r="C901" s="240"/>
      <c r="D901" s="237"/>
      <c r="E901" s="237"/>
      <c r="F901" s="237"/>
      <c r="G901" s="238"/>
    </row>
    <row r="902" spans="1:7" s="33" customFormat="1" ht="6.75" customHeight="1">
      <c r="A902" s="239"/>
      <c r="B902" s="240"/>
      <c r="C902" s="240"/>
      <c r="D902" s="237"/>
      <c r="E902" s="237"/>
      <c r="F902" s="237"/>
      <c r="G902" s="238"/>
    </row>
    <row r="903" spans="1:7" s="33" customFormat="1" ht="6.75" customHeight="1">
      <c r="A903" s="239"/>
      <c r="B903" s="240"/>
      <c r="C903" s="240"/>
      <c r="D903" s="237"/>
      <c r="E903" s="237"/>
      <c r="F903" s="237"/>
      <c r="G903" s="238"/>
    </row>
    <row r="904" spans="1:7" s="33" customFormat="1" ht="6.75" customHeight="1">
      <c r="A904" s="239"/>
      <c r="B904" s="240"/>
      <c r="C904" s="240"/>
      <c r="D904" s="237"/>
      <c r="E904" s="237"/>
      <c r="F904" s="237"/>
      <c r="G904" s="238"/>
    </row>
    <row r="905" spans="1:7" s="33" customFormat="1" ht="6.75" customHeight="1">
      <c r="A905" s="239"/>
      <c r="B905" s="240"/>
      <c r="C905" s="240"/>
      <c r="D905" s="237"/>
      <c r="E905" s="237"/>
      <c r="F905" s="237"/>
      <c r="G905" s="238"/>
    </row>
    <row r="906" spans="1:7" s="33" customFormat="1" ht="6.75" customHeight="1">
      <c r="A906" s="239"/>
      <c r="B906" s="240"/>
      <c r="C906" s="240"/>
      <c r="D906" s="237"/>
      <c r="E906" s="237"/>
      <c r="F906" s="237"/>
      <c r="G906" s="238"/>
    </row>
    <row r="907" spans="1:7" s="33" customFormat="1" ht="6.75" customHeight="1">
      <c r="A907" s="239"/>
      <c r="B907" s="240"/>
      <c r="C907" s="240"/>
      <c r="D907" s="237"/>
      <c r="E907" s="237"/>
      <c r="F907" s="237"/>
      <c r="G907" s="238"/>
    </row>
    <row r="908" spans="1:7" s="33" customFormat="1" ht="6.75" customHeight="1">
      <c r="A908" s="239"/>
      <c r="B908" s="240"/>
      <c r="C908" s="240"/>
      <c r="D908" s="237"/>
      <c r="E908" s="237"/>
      <c r="F908" s="237"/>
      <c r="G908" s="238"/>
    </row>
    <row r="909" spans="1:7" s="33" customFormat="1" ht="6.75" customHeight="1">
      <c r="A909" s="239"/>
      <c r="B909" s="240"/>
      <c r="C909" s="240"/>
      <c r="D909" s="237"/>
      <c r="E909" s="237"/>
      <c r="F909" s="237"/>
      <c r="G909" s="238"/>
    </row>
    <row r="910" spans="1:7" s="33" customFormat="1" ht="6.75" customHeight="1">
      <c r="A910" s="239"/>
      <c r="B910" s="240"/>
      <c r="C910" s="240"/>
      <c r="D910" s="237"/>
      <c r="E910" s="237"/>
      <c r="F910" s="237"/>
      <c r="G910" s="238"/>
    </row>
    <row r="911" spans="1:7" s="33" customFormat="1" ht="6.75" customHeight="1">
      <c r="A911" s="239"/>
      <c r="B911" s="240"/>
      <c r="C911" s="240"/>
      <c r="D911" s="237"/>
      <c r="E911" s="237"/>
      <c r="F911" s="237"/>
      <c r="G911" s="238"/>
    </row>
    <row r="912" spans="1:7" s="33" customFormat="1" ht="6.75" customHeight="1">
      <c r="A912" s="239"/>
      <c r="B912" s="240"/>
      <c r="C912" s="240"/>
      <c r="D912" s="237"/>
      <c r="E912" s="237"/>
      <c r="F912" s="237"/>
      <c r="G912" s="238"/>
    </row>
    <row r="913" spans="1:7" s="33" customFormat="1" ht="6.75" customHeight="1">
      <c r="A913" s="239"/>
      <c r="B913" s="240"/>
      <c r="C913" s="240"/>
      <c r="D913" s="237"/>
      <c r="E913" s="237"/>
      <c r="F913" s="237"/>
      <c r="G913" s="238"/>
    </row>
    <row r="914" spans="1:7" s="33" customFormat="1" ht="6.75" customHeight="1">
      <c r="A914" s="239"/>
      <c r="B914" s="240"/>
      <c r="C914" s="240"/>
      <c r="D914" s="237"/>
      <c r="E914" s="237"/>
      <c r="F914" s="237"/>
      <c r="G914" s="238"/>
    </row>
    <row r="915" spans="1:7" s="33" customFormat="1" ht="6.75" customHeight="1">
      <c r="A915" s="239"/>
      <c r="B915" s="240"/>
      <c r="C915" s="240"/>
      <c r="D915" s="237"/>
      <c r="E915" s="237"/>
      <c r="F915" s="237"/>
      <c r="G915" s="238"/>
    </row>
    <row r="916" spans="1:7" s="33" customFormat="1" ht="6.75" customHeight="1">
      <c r="A916" s="239"/>
      <c r="B916" s="240"/>
      <c r="C916" s="240"/>
      <c r="D916" s="237"/>
      <c r="E916" s="237"/>
      <c r="F916" s="237"/>
      <c r="G916" s="238"/>
    </row>
    <row r="917" spans="1:7" s="33" customFormat="1" ht="6.75" customHeight="1">
      <c r="A917" s="239"/>
      <c r="B917" s="240"/>
      <c r="C917" s="240"/>
      <c r="D917" s="237"/>
      <c r="E917" s="237"/>
      <c r="F917" s="237"/>
      <c r="G917" s="238"/>
    </row>
    <row r="918" spans="1:7" s="33" customFormat="1" ht="6.75" customHeight="1">
      <c r="A918" s="239"/>
      <c r="B918" s="240"/>
      <c r="C918" s="240"/>
      <c r="D918" s="237"/>
      <c r="E918" s="237"/>
      <c r="F918" s="237"/>
      <c r="G918" s="238"/>
    </row>
    <row r="919" spans="1:7" s="33" customFormat="1" ht="6.75" customHeight="1">
      <c r="A919" s="239"/>
      <c r="B919" s="240"/>
      <c r="C919" s="240"/>
      <c r="D919" s="237"/>
      <c r="E919" s="237"/>
      <c r="F919" s="237"/>
      <c r="G919" s="238"/>
    </row>
    <row r="920" spans="1:7" s="33" customFormat="1" ht="6.75" customHeight="1">
      <c r="A920" s="239"/>
      <c r="B920" s="240"/>
      <c r="C920" s="240"/>
      <c r="D920" s="237"/>
      <c r="E920" s="237"/>
      <c r="F920" s="237"/>
      <c r="G920" s="238"/>
    </row>
    <row r="921" spans="1:7" s="33" customFormat="1" ht="6.75" customHeight="1">
      <c r="A921" s="239"/>
      <c r="B921" s="240"/>
      <c r="C921" s="240"/>
      <c r="D921" s="237"/>
      <c r="E921" s="237"/>
      <c r="F921" s="237"/>
      <c r="G921" s="238"/>
    </row>
    <row r="922" spans="1:7" s="33" customFormat="1" ht="6.75" customHeight="1">
      <c r="A922" s="239"/>
      <c r="B922" s="240"/>
      <c r="C922" s="240"/>
      <c r="D922" s="237"/>
      <c r="E922" s="237"/>
      <c r="F922" s="237"/>
      <c r="G922" s="238"/>
    </row>
    <row r="923" spans="1:7" s="33" customFormat="1" ht="6.75" customHeight="1">
      <c r="A923" s="239"/>
      <c r="B923" s="240"/>
      <c r="C923" s="240"/>
      <c r="D923" s="237"/>
      <c r="E923" s="237"/>
      <c r="F923" s="237"/>
      <c r="G923" s="238"/>
    </row>
    <row r="924" spans="1:7" s="33" customFormat="1" ht="6.75" customHeight="1">
      <c r="A924" s="239"/>
      <c r="B924" s="240"/>
      <c r="C924" s="240"/>
      <c r="D924" s="237"/>
      <c r="E924" s="237"/>
      <c r="F924" s="237"/>
      <c r="G924" s="238"/>
    </row>
    <row r="925" spans="1:7" s="33" customFormat="1" ht="6.75" customHeight="1">
      <c r="A925" s="239"/>
      <c r="B925" s="240"/>
      <c r="C925" s="240"/>
      <c r="D925" s="237"/>
      <c r="E925" s="237"/>
      <c r="F925" s="237"/>
      <c r="G925" s="238"/>
    </row>
    <row r="926" spans="1:7" s="33" customFormat="1" ht="6.75" customHeight="1">
      <c r="A926" s="239"/>
      <c r="B926" s="240"/>
      <c r="C926" s="240"/>
      <c r="D926" s="237"/>
      <c r="E926" s="237"/>
      <c r="F926" s="237"/>
      <c r="G926" s="238"/>
    </row>
    <row r="927" spans="1:7" s="33" customFormat="1" ht="6.75" customHeight="1">
      <c r="A927" s="239"/>
      <c r="B927" s="240"/>
      <c r="C927" s="240"/>
      <c r="D927" s="237"/>
      <c r="E927" s="237"/>
      <c r="F927" s="237"/>
      <c r="G927" s="238"/>
    </row>
    <row r="928" spans="1:7" s="33" customFormat="1" ht="6.75" customHeight="1">
      <c r="A928" s="239"/>
      <c r="B928" s="240"/>
      <c r="C928" s="240"/>
      <c r="D928" s="237"/>
      <c r="E928" s="237"/>
      <c r="F928" s="237"/>
      <c r="G928" s="238"/>
    </row>
    <row r="929" spans="1:7" s="33" customFormat="1" ht="6.75" customHeight="1">
      <c r="A929" s="239"/>
      <c r="B929" s="240"/>
      <c r="C929" s="240"/>
      <c r="D929" s="237"/>
      <c r="E929" s="237"/>
      <c r="F929" s="237"/>
      <c r="G929" s="238"/>
    </row>
    <row r="930" spans="1:7" s="33" customFormat="1" ht="6.75" customHeight="1">
      <c r="A930" s="239"/>
      <c r="B930" s="240"/>
      <c r="C930" s="240"/>
      <c r="D930" s="237"/>
      <c r="E930" s="237"/>
      <c r="F930" s="237"/>
      <c r="G930" s="238"/>
    </row>
    <row r="931" spans="1:7" s="33" customFormat="1" ht="6.75" customHeight="1">
      <c r="A931" s="239"/>
      <c r="B931" s="240"/>
      <c r="C931" s="240"/>
      <c r="D931" s="237"/>
      <c r="E931" s="237"/>
      <c r="F931" s="237"/>
      <c r="G931" s="238"/>
    </row>
    <row r="932" spans="1:7" s="33" customFormat="1" ht="6.75" customHeight="1">
      <c r="A932" s="239"/>
      <c r="B932" s="240"/>
      <c r="C932" s="240"/>
      <c r="D932" s="237"/>
      <c r="E932" s="237"/>
      <c r="F932" s="237"/>
      <c r="G932" s="238"/>
    </row>
    <row r="933" spans="1:7" s="33" customFormat="1" ht="6.75" customHeight="1">
      <c r="A933" s="239"/>
      <c r="B933" s="240"/>
      <c r="C933" s="240"/>
      <c r="D933" s="237"/>
      <c r="E933" s="237"/>
      <c r="F933" s="237"/>
      <c r="G933" s="238"/>
    </row>
    <row r="934" spans="1:7" s="33" customFormat="1" ht="6.75" customHeight="1">
      <c r="A934" s="239"/>
      <c r="B934" s="240"/>
      <c r="C934" s="240"/>
      <c r="D934" s="237"/>
      <c r="E934" s="237"/>
      <c r="F934" s="237"/>
      <c r="G934" s="238"/>
    </row>
    <row r="935" spans="1:7" s="33" customFormat="1" ht="6.75" customHeight="1">
      <c r="A935" s="239"/>
      <c r="B935" s="240"/>
      <c r="C935" s="240"/>
      <c r="D935" s="237"/>
      <c r="E935" s="237"/>
      <c r="F935" s="237"/>
      <c r="G935" s="238"/>
    </row>
    <row r="936" spans="1:7" s="33" customFormat="1" ht="6.75" customHeight="1">
      <c r="A936" s="239"/>
      <c r="B936" s="240"/>
      <c r="C936" s="240"/>
      <c r="D936" s="237"/>
      <c r="E936" s="237"/>
      <c r="F936" s="237"/>
      <c r="G936" s="238"/>
    </row>
    <row r="937" spans="1:7" s="33" customFormat="1" ht="6.75" customHeight="1">
      <c r="A937" s="239"/>
      <c r="B937" s="240"/>
      <c r="C937" s="240"/>
      <c r="D937" s="237"/>
      <c r="E937" s="237"/>
      <c r="F937" s="237"/>
      <c r="G937" s="238"/>
    </row>
    <row r="938" spans="1:7" s="33" customFormat="1" ht="6.75" customHeight="1">
      <c r="A938" s="239"/>
      <c r="B938" s="240"/>
      <c r="C938" s="240"/>
      <c r="D938" s="237"/>
      <c r="E938" s="237"/>
      <c r="F938" s="237"/>
      <c r="G938" s="238"/>
    </row>
    <row r="939" spans="1:7" s="33" customFormat="1" ht="6.75" customHeight="1">
      <c r="A939" s="239"/>
      <c r="B939" s="240"/>
      <c r="C939" s="240"/>
      <c r="D939" s="237"/>
      <c r="E939" s="237"/>
      <c r="F939" s="237"/>
      <c r="G939" s="238"/>
    </row>
    <row r="940" spans="1:7" s="33" customFormat="1" ht="6.75" customHeight="1">
      <c r="A940" s="239"/>
      <c r="B940" s="240"/>
      <c r="C940" s="240"/>
      <c r="D940" s="237"/>
      <c r="E940" s="237"/>
      <c r="F940" s="237"/>
      <c r="G940" s="238"/>
    </row>
    <row r="941" spans="1:7" s="33" customFormat="1" ht="6.75" customHeight="1">
      <c r="A941" s="239"/>
      <c r="B941" s="240"/>
      <c r="C941" s="240"/>
      <c r="D941" s="237"/>
      <c r="E941" s="237"/>
      <c r="F941" s="237"/>
      <c r="G941" s="238"/>
    </row>
    <row r="942" spans="1:7" s="33" customFormat="1" ht="6.75" customHeight="1">
      <c r="A942" s="239"/>
      <c r="B942" s="240"/>
      <c r="C942" s="240"/>
      <c r="D942" s="237"/>
      <c r="E942" s="237"/>
      <c r="F942" s="237"/>
      <c r="G942" s="238"/>
    </row>
    <row r="943" spans="1:7" s="33" customFormat="1" ht="6.75" customHeight="1">
      <c r="A943" s="239"/>
      <c r="B943" s="240"/>
      <c r="C943" s="240"/>
      <c r="D943" s="237"/>
      <c r="E943" s="237"/>
      <c r="F943" s="237"/>
      <c r="G943" s="238"/>
    </row>
    <row r="944" spans="1:7" s="33" customFormat="1" ht="6.75" customHeight="1">
      <c r="A944" s="239"/>
      <c r="B944" s="240"/>
      <c r="C944" s="240"/>
      <c r="D944" s="237"/>
      <c r="E944" s="237"/>
      <c r="F944" s="237"/>
      <c r="G944" s="238"/>
    </row>
    <row r="945" spans="1:7" s="33" customFormat="1" ht="6.75" customHeight="1">
      <c r="A945" s="239"/>
      <c r="B945" s="240"/>
      <c r="C945" s="240"/>
      <c r="D945" s="237"/>
      <c r="E945" s="237"/>
      <c r="F945" s="237"/>
      <c r="G945" s="238"/>
    </row>
    <row r="946" spans="1:7" s="33" customFormat="1" ht="6.75" customHeight="1">
      <c r="A946" s="239"/>
      <c r="B946" s="240"/>
      <c r="C946" s="240"/>
      <c r="D946" s="237"/>
      <c r="E946" s="237"/>
      <c r="F946" s="237"/>
      <c r="G946" s="238"/>
    </row>
    <row r="947" spans="1:7" s="33" customFormat="1" ht="6.75" customHeight="1">
      <c r="A947" s="239"/>
      <c r="B947" s="240"/>
      <c r="C947" s="240"/>
      <c r="D947" s="237"/>
      <c r="E947" s="237"/>
      <c r="F947" s="237"/>
      <c r="G947" s="238"/>
    </row>
    <row r="948" spans="1:7" s="33" customFormat="1" ht="6.75" customHeight="1">
      <c r="A948" s="239"/>
      <c r="B948" s="240"/>
      <c r="C948" s="240"/>
      <c r="D948" s="237"/>
      <c r="E948" s="237"/>
      <c r="F948" s="237"/>
      <c r="G948" s="238"/>
    </row>
    <row r="949" spans="1:7" s="33" customFormat="1" ht="6.75" customHeight="1">
      <c r="A949" s="239"/>
      <c r="B949" s="240"/>
      <c r="C949" s="240"/>
      <c r="D949" s="237"/>
      <c r="E949" s="237"/>
      <c r="F949" s="237"/>
      <c r="G949" s="238"/>
    </row>
    <row r="950" spans="1:7" s="33" customFormat="1" ht="6.75" customHeight="1">
      <c r="A950" s="239"/>
      <c r="B950" s="240"/>
      <c r="C950" s="240"/>
      <c r="D950" s="237"/>
      <c r="E950" s="237"/>
      <c r="F950" s="237"/>
      <c r="G950" s="238"/>
    </row>
    <row r="951" spans="1:7" s="33" customFormat="1" ht="6.75" customHeight="1">
      <c r="A951" s="239"/>
      <c r="B951" s="240"/>
      <c r="C951" s="240"/>
      <c r="D951" s="237"/>
      <c r="E951" s="237"/>
      <c r="F951" s="237"/>
      <c r="G951" s="238"/>
    </row>
    <row r="952" spans="1:7" s="33" customFormat="1" ht="6.75" customHeight="1">
      <c r="A952" s="239"/>
      <c r="B952" s="240"/>
      <c r="C952" s="240"/>
      <c r="D952" s="237"/>
      <c r="E952" s="237"/>
      <c r="F952" s="237"/>
      <c r="G952" s="238"/>
    </row>
    <row r="953" spans="1:7" s="33" customFormat="1" ht="6.75" customHeight="1">
      <c r="A953" s="239"/>
      <c r="B953" s="240"/>
      <c r="C953" s="240"/>
      <c r="D953" s="237"/>
      <c r="E953" s="237"/>
      <c r="F953" s="237"/>
      <c r="G953" s="238"/>
    </row>
    <row r="954" spans="1:7" s="33" customFormat="1" ht="6.75" customHeight="1">
      <c r="A954" s="239"/>
      <c r="B954" s="240"/>
      <c r="C954" s="240"/>
      <c r="D954" s="237"/>
      <c r="E954" s="237"/>
      <c r="F954" s="237"/>
      <c r="G954" s="238"/>
    </row>
    <row r="955" spans="1:7" s="33" customFormat="1" ht="6.75" customHeight="1">
      <c r="A955" s="239"/>
      <c r="B955" s="240"/>
      <c r="C955" s="240"/>
      <c r="D955" s="237"/>
      <c r="E955" s="237"/>
      <c r="F955" s="237"/>
      <c r="G955" s="238"/>
    </row>
    <row r="956" spans="1:7" s="33" customFormat="1" ht="6.75" customHeight="1">
      <c r="A956" s="239"/>
      <c r="B956" s="240"/>
      <c r="C956" s="240"/>
      <c r="D956" s="237"/>
      <c r="E956" s="237"/>
      <c r="F956" s="237"/>
      <c r="G956" s="238"/>
    </row>
    <row r="957" spans="1:7" s="33" customFormat="1" ht="6.75" customHeight="1">
      <c r="A957" s="239"/>
      <c r="B957" s="240"/>
      <c r="C957" s="240"/>
      <c r="D957" s="237"/>
      <c r="E957" s="237"/>
      <c r="F957" s="237"/>
      <c r="G957" s="238"/>
    </row>
    <row r="958" spans="1:7" s="33" customFormat="1" ht="6.75" customHeight="1">
      <c r="A958" s="239"/>
      <c r="B958" s="240"/>
      <c r="C958" s="240"/>
      <c r="D958" s="237"/>
      <c r="E958" s="237"/>
      <c r="F958" s="237"/>
      <c r="G958" s="238"/>
    </row>
    <row r="959" spans="1:7" s="33" customFormat="1" ht="6.75" customHeight="1">
      <c r="A959" s="239"/>
      <c r="B959" s="240"/>
      <c r="C959" s="240"/>
      <c r="D959" s="237"/>
      <c r="E959" s="237"/>
      <c r="F959" s="237"/>
      <c r="G959" s="238"/>
    </row>
    <row r="960" spans="1:7" s="33" customFormat="1" ht="6.75" customHeight="1">
      <c r="A960" s="239"/>
      <c r="B960" s="240"/>
      <c r="C960" s="240"/>
      <c r="D960" s="237"/>
      <c r="E960" s="237"/>
      <c r="F960" s="237"/>
      <c r="G960" s="238"/>
    </row>
    <row r="961" spans="1:7" s="33" customFormat="1" ht="6.75" customHeight="1">
      <c r="A961" s="239"/>
      <c r="B961" s="240"/>
      <c r="C961" s="240"/>
      <c r="D961" s="237"/>
      <c r="E961" s="237"/>
      <c r="F961" s="237"/>
      <c r="G961" s="238"/>
    </row>
    <row r="962" spans="1:7" s="33" customFormat="1" ht="6.75" customHeight="1">
      <c r="A962" s="239"/>
      <c r="B962" s="240"/>
      <c r="C962" s="240"/>
      <c r="D962" s="237"/>
      <c r="E962" s="237"/>
      <c r="F962" s="237"/>
      <c r="G962" s="238"/>
    </row>
    <row r="963" spans="1:7" s="33" customFormat="1" ht="6.75" customHeight="1">
      <c r="A963" s="239"/>
      <c r="B963" s="240"/>
      <c r="C963" s="240"/>
      <c r="D963" s="237"/>
      <c r="E963" s="237"/>
      <c r="F963" s="237"/>
      <c r="G963" s="238"/>
    </row>
    <row r="964" spans="1:7" s="33" customFormat="1" ht="6.75" customHeight="1">
      <c r="A964" s="239"/>
      <c r="B964" s="240"/>
      <c r="C964" s="240"/>
      <c r="D964" s="237"/>
      <c r="E964" s="237"/>
      <c r="F964" s="237"/>
      <c r="G964" s="238"/>
    </row>
    <row r="965" spans="1:7" s="33" customFormat="1" ht="6.75" customHeight="1">
      <c r="A965" s="239"/>
      <c r="B965" s="240"/>
      <c r="C965" s="240"/>
      <c r="D965" s="237"/>
      <c r="E965" s="237"/>
      <c r="F965" s="237"/>
      <c r="G965" s="238"/>
    </row>
    <row r="966" spans="1:7" s="33" customFormat="1" ht="6.75" customHeight="1">
      <c r="A966" s="239"/>
      <c r="B966" s="240"/>
      <c r="C966" s="240"/>
      <c r="D966" s="237"/>
      <c r="E966" s="237"/>
      <c r="F966" s="237"/>
      <c r="G966" s="238"/>
    </row>
    <row r="967" spans="1:7" s="33" customFormat="1" ht="6.75" customHeight="1">
      <c r="A967" s="239"/>
      <c r="B967" s="240"/>
      <c r="C967" s="240"/>
      <c r="D967" s="237"/>
      <c r="E967" s="237"/>
      <c r="F967" s="237"/>
      <c r="G967" s="238"/>
    </row>
    <row r="968" spans="1:7" s="33" customFormat="1" ht="6.75" customHeight="1">
      <c r="A968" s="239"/>
      <c r="B968" s="240"/>
      <c r="C968" s="240"/>
      <c r="D968" s="237"/>
      <c r="E968" s="237"/>
      <c r="F968" s="237"/>
      <c r="G968" s="238"/>
    </row>
    <row r="969" spans="1:7" s="33" customFormat="1" ht="6.75" customHeight="1">
      <c r="A969" s="239"/>
      <c r="B969" s="240"/>
      <c r="C969" s="240"/>
      <c r="D969" s="237"/>
      <c r="E969" s="237"/>
      <c r="F969" s="237"/>
      <c r="G969" s="238"/>
    </row>
    <row r="970" spans="1:7" s="33" customFormat="1" ht="6.75" customHeight="1">
      <c r="A970" s="239"/>
      <c r="B970" s="240"/>
      <c r="C970" s="240"/>
      <c r="D970" s="237"/>
      <c r="E970" s="237"/>
      <c r="F970" s="237"/>
      <c r="G970" s="238"/>
    </row>
    <row r="971" spans="1:7" s="33" customFormat="1" ht="6.75" customHeight="1">
      <c r="A971" s="239"/>
      <c r="B971" s="240"/>
      <c r="C971" s="240"/>
      <c r="D971" s="237"/>
      <c r="E971" s="237"/>
      <c r="F971" s="237"/>
      <c r="G971" s="238"/>
    </row>
    <row r="972" spans="1:7" s="33" customFormat="1" ht="6.75" customHeight="1">
      <c r="A972" s="239"/>
      <c r="B972" s="240"/>
      <c r="C972" s="240"/>
      <c r="D972" s="237"/>
      <c r="E972" s="237"/>
      <c r="F972" s="237"/>
      <c r="G972" s="238"/>
    </row>
    <row r="973" spans="1:7" s="33" customFormat="1" ht="6.75" customHeight="1">
      <c r="A973" s="239"/>
      <c r="B973" s="240"/>
      <c r="C973" s="240"/>
      <c r="D973" s="237"/>
      <c r="E973" s="237"/>
      <c r="F973" s="237"/>
      <c r="G973" s="238"/>
    </row>
    <row r="974" spans="1:7" s="33" customFormat="1" ht="6.75" customHeight="1">
      <c r="A974" s="239"/>
      <c r="B974" s="240"/>
      <c r="C974" s="240"/>
      <c r="D974" s="237"/>
      <c r="E974" s="237"/>
      <c r="F974" s="237"/>
      <c r="G974" s="238"/>
    </row>
    <row r="975" spans="1:7" s="33" customFormat="1" ht="6.75" customHeight="1">
      <c r="A975" s="239"/>
      <c r="B975" s="240"/>
      <c r="C975" s="240"/>
      <c r="D975" s="237"/>
      <c r="E975" s="237"/>
      <c r="F975" s="237"/>
      <c r="G975" s="238"/>
    </row>
    <row r="976" spans="1:7" s="33" customFormat="1" ht="6.75" customHeight="1">
      <c r="A976" s="239"/>
      <c r="B976" s="240"/>
      <c r="C976" s="240"/>
      <c r="D976" s="237"/>
      <c r="E976" s="237"/>
      <c r="F976" s="237"/>
      <c r="G976" s="238"/>
    </row>
    <row r="977" spans="1:7" s="33" customFormat="1" ht="6.75" customHeight="1">
      <c r="A977" s="239"/>
      <c r="B977" s="240"/>
      <c r="C977" s="240"/>
      <c r="D977" s="237"/>
      <c r="E977" s="237"/>
      <c r="F977" s="237"/>
      <c r="G977" s="238"/>
    </row>
    <row r="978" spans="1:7" s="33" customFormat="1" ht="6.75" customHeight="1">
      <c r="A978" s="239"/>
      <c r="B978" s="240"/>
      <c r="C978" s="240"/>
      <c r="D978" s="237"/>
      <c r="E978" s="237"/>
      <c r="F978" s="237"/>
      <c r="G978" s="238"/>
    </row>
    <row r="979" spans="1:7" s="33" customFormat="1" ht="6.75" customHeight="1">
      <c r="A979" s="239"/>
      <c r="B979" s="240"/>
      <c r="C979" s="240"/>
      <c r="D979" s="237"/>
      <c r="E979" s="237"/>
      <c r="F979" s="237"/>
      <c r="G979" s="238"/>
    </row>
    <row r="980" spans="1:7" s="33" customFormat="1" ht="6.75" customHeight="1">
      <c r="A980" s="239"/>
      <c r="B980" s="240"/>
      <c r="C980" s="240"/>
      <c r="D980" s="237"/>
      <c r="E980" s="237"/>
      <c r="F980" s="237"/>
      <c r="G980" s="238"/>
    </row>
    <row r="981" spans="1:7" s="33" customFormat="1" ht="6.75" customHeight="1">
      <c r="A981" s="239"/>
      <c r="B981" s="240"/>
      <c r="C981" s="240"/>
      <c r="D981" s="237"/>
      <c r="E981" s="237"/>
      <c r="F981" s="237"/>
      <c r="G981" s="238"/>
    </row>
    <row r="982" spans="1:7" s="33" customFormat="1" ht="6.75" customHeight="1">
      <c r="A982" s="239"/>
      <c r="B982" s="240"/>
      <c r="C982" s="240"/>
      <c r="D982" s="237"/>
      <c r="E982" s="237"/>
      <c r="F982" s="237"/>
      <c r="G982" s="238"/>
    </row>
    <row r="983" spans="1:7" s="33" customFormat="1" ht="6.75" customHeight="1">
      <c r="A983" s="239"/>
      <c r="B983" s="240"/>
      <c r="C983" s="240"/>
      <c r="D983" s="237"/>
      <c r="E983" s="237"/>
      <c r="F983" s="237"/>
      <c r="G983" s="238"/>
    </row>
    <row r="984" spans="1:7" s="33" customFormat="1" ht="6.75" customHeight="1">
      <c r="A984" s="239"/>
      <c r="B984" s="240"/>
      <c r="C984" s="240"/>
      <c r="D984" s="237"/>
      <c r="E984" s="237"/>
      <c r="F984" s="237"/>
      <c r="G984" s="238"/>
    </row>
    <row r="985" spans="1:7" s="33" customFormat="1" ht="6.75" customHeight="1">
      <c r="A985" s="239"/>
      <c r="B985" s="240"/>
      <c r="C985" s="240"/>
      <c r="D985" s="237"/>
      <c r="E985" s="237"/>
      <c r="F985" s="237"/>
      <c r="G985" s="238"/>
    </row>
    <row r="986" spans="1:7" s="33" customFormat="1" ht="6.75" customHeight="1">
      <c r="A986" s="239"/>
      <c r="B986" s="240"/>
      <c r="C986" s="240"/>
      <c r="D986" s="237"/>
      <c r="E986" s="237"/>
      <c r="F986" s="237"/>
      <c r="G986" s="238"/>
    </row>
    <row r="987" spans="1:7" s="33" customFormat="1" ht="6.75" customHeight="1">
      <c r="A987" s="239"/>
      <c r="B987" s="240"/>
      <c r="C987" s="240"/>
      <c r="D987" s="237"/>
      <c r="E987" s="237"/>
      <c r="F987" s="237"/>
      <c r="G987" s="238"/>
    </row>
    <row r="988" spans="1:7" s="33" customFormat="1" ht="6.75" customHeight="1">
      <c r="A988" s="239"/>
      <c r="B988" s="240"/>
      <c r="C988" s="240"/>
      <c r="D988" s="237"/>
      <c r="E988" s="237"/>
      <c r="F988" s="237"/>
      <c r="G988" s="238"/>
    </row>
    <row r="989" spans="1:7" s="33" customFormat="1" ht="6.75" customHeight="1">
      <c r="A989" s="239"/>
      <c r="B989" s="240"/>
      <c r="C989" s="240"/>
      <c r="D989" s="237"/>
      <c r="E989" s="237"/>
      <c r="F989" s="237"/>
      <c r="G989" s="238"/>
    </row>
    <row r="990" spans="1:7" s="33" customFormat="1" ht="6.75" customHeight="1">
      <c r="A990" s="239"/>
      <c r="B990" s="240"/>
      <c r="C990" s="240"/>
      <c r="D990" s="237"/>
      <c r="E990" s="237"/>
      <c r="F990" s="237"/>
      <c r="G990" s="238"/>
    </row>
    <row r="991" spans="1:7" s="33" customFormat="1" ht="6.75" customHeight="1">
      <c r="A991" s="239"/>
      <c r="B991" s="240"/>
      <c r="C991" s="240"/>
      <c r="D991" s="237"/>
      <c r="E991" s="237"/>
      <c r="F991" s="237"/>
      <c r="G991" s="238"/>
    </row>
    <row r="992" spans="1:7" s="33" customFormat="1" ht="6.75" customHeight="1">
      <c r="A992" s="239"/>
      <c r="B992" s="240"/>
      <c r="C992" s="240"/>
      <c r="D992" s="237"/>
      <c r="E992" s="237"/>
      <c r="F992" s="237"/>
      <c r="G992" s="238"/>
    </row>
    <row r="993" spans="1:7" s="33" customFormat="1" ht="6.75" customHeight="1">
      <c r="A993" s="239"/>
      <c r="B993" s="240"/>
      <c r="C993" s="240"/>
      <c r="D993" s="237"/>
      <c r="E993" s="237"/>
      <c r="F993" s="237"/>
      <c r="G993" s="238"/>
    </row>
    <row r="994" spans="1:7" s="33" customFormat="1" ht="6.75" customHeight="1">
      <c r="A994" s="239"/>
      <c r="B994" s="240"/>
      <c r="C994" s="240"/>
      <c r="D994" s="237"/>
      <c r="E994" s="237"/>
      <c r="F994" s="237"/>
      <c r="G994" s="238"/>
    </row>
    <row r="995" spans="1:7" s="33" customFormat="1" ht="6.75" customHeight="1">
      <c r="A995" s="239"/>
      <c r="B995" s="240"/>
      <c r="C995" s="240"/>
      <c r="D995" s="237"/>
      <c r="E995" s="237"/>
      <c r="F995" s="237"/>
      <c r="G995" s="238"/>
    </row>
    <row r="996" spans="1:7" s="33" customFormat="1" ht="6.75" customHeight="1">
      <c r="A996" s="239"/>
      <c r="B996" s="240"/>
      <c r="C996" s="240"/>
      <c r="D996" s="237"/>
      <c r="E996" s="237"/>
      <c r="F996" s="237"/>
      <c r="G996" s="238"/>
    </row>
    <row r="997" spans="1:7" s="33" customFormat="1" ht="6.75" customHeight="1">
      <c r="A997" s="239"/>
      <c r="B997" s="240"/>
      <c r="C997" s="240"/>
      <c r="D997" s="237"/>
      <c r="E997" s="237"/>
      <c r="F997" s="237"/>
      <c r="G997" s="238"/>
    </row>
    <row r="998" spans="1:7" s="33" customFormat="1" ht="6.75" customHeight="1">
      <c r="A998" s="239"/>
      <c r="B998" s="240"/>
      <c r="C998" s="240"/>
      <c r="D998" s="237"/>
      <c r="E998" s="237"/>
      <c r="F998" s="237"/>
      <c r="G998" s="238"/>
    </row>
    <row r="999" spans="1:7" s="33" customFormat="1" ht="6.75" customHeight="1">
      <c r="A999" s="239"/>
      <c r="B999" s="240"/>
      <c r="C999" s="240"/>
      <c r="D999" s="237"/>
      <c r="E999" s="237"/>
      <c r="F999" s="237"/>
      <c r="G999" s="238"/>
    </row>
    <row r="1000" spans="1:7" s="33" customFormat="1" ht="6.75" customHeight="1">
      <c r="A1000" s="239"/>
      <c r="B1000" s="240"/>
      <c r="C1000" s="240"/>
      <c r="D1000" s="237"/>
      <c r="E1000" s="237"/>
      <c r="F1000" s="237"/>
      <c r="G1000" s="238"/>
    </row>
    <row r="1001" spans="1:7" s="33" customFormat="1" ht="6.75" customHeight="1">
      <c r="A1001" s="239"/>
      <c r="B1001" s="240"/>
      <c r="C1001" s="240"/>
      <c r="D1001" s="237"/>
      <c r="E1001" s="237"/>
      <c r="F1001" s="237"/>
      <c r="G1001" s="238"/>
    </row>
    <row r="1002" spans="1:7" s="33" customFormat="1" ht="6.75" customHeight="1">
      <c r="A1002" s="239"/>
      <c r="B1002" s="240"/>
      <c r="C1002" s="240"/>
      <c r="D1002" s="237"/>
      <c r="E1002" s="237"/>
      <c r="F1002" s="237"/>
      <c r="G1002" s="238"/>
    </row>
    <row r="1003" spans="1:7" s="33" customFormat="1" ht="6.75" customHeight="1">
      <c r="A1003" s="239"/>
      <c r="B1003" s="240"/>
      <c r="C1003" s="240"/>
      <c r="D1003" s="237"/>
      <c r="E1003" s="237"/>
      <c r="F1003" s="237"/>
      <c r="G1003" s="238"/>
    </row>
    <row r="1004" spans="1:7" s="33" customFormat="1" ht="6.75" customHeight="1">
      <c r="A1004" s="239"/>
      <c r="B1004" s="240"/>
      <c r="C1004" s="240"/>
      <c r="D1004" s="237"/>
      <c r="E1004" s="237"/>
      <c r="F1004" s="237"/>
      <c r="G1004" s="238"/>
    </row>
    <row r="1005" spans="1:7" s="33" customFormat="1" ht="6.75" customHeight="1">
      <c r="A1005" s="239"/>
      <c r="B1005" s="240"/>
      <c r="C1005" s="240"/>
      <c r="D1005" s="237"/>
      <c r="E1005" s="237"/>
      <c r="F1005" s="237"/>
      <c r="G1005" s="238"/>
    </row>
    <row r="1006" spans="1:7" s="33" customFormat="1" ht="6.75" customHeight="1">
      <c r="A1006" s="239"/>
      <c r="B1006" s="240"/>
      <c r="C1006" s="240"/>
      <c r="D1006" s="237"/>
      <c r="E1006" s="237"/>
      <c r="F1006" s="237"/>
      <c r="G1006" s="238"/>
    </row>
    <row r="1007" spans="1:7" s="33" customFormat="1" ht="6.75" customHeight="1">
      <c r="A1007" s="239"/>
      <c r="B1007" s="240"/>
      <c r="C1007" s="240"/>
      <c r="D1007" s="237"/>
      <c r="E1007" s="237"/>
      <c r="F1007" s="237"/>
      <c r="G1007" s="238"/>
    </row>
    <row r="1008" spans="1:7" s="33" customFormat="1" ht="6.75" customHeight="1">
      <c r="A1008" s="239"/>
      <c r="B1008" s="240"/>
      <c r="C1008" s="240"/>
      <c r="D1008" s="237"/>
      <c r="E1008" s="237"/>
      <c r="F1008" s="237"/>
      <c r="G1008" s="238"/>
    </row>
    <row r="1009" spans="1:7" s="33" customFormat="1" ht="6.75" customHeight="1">
      <c r="A1009" s="239"/>
      <c r="B1009" s="240"/>
      <c r="C1009" s="240"/>
      <c r="D1009" s="237"/>
      <c r="E1009" s="237"/>
      <c r="F1009" s="237"/>
      <c r="G1009" s="238"/>
    </row>
    <row r="1010" spans="1:7" s="33" customFormat="1" ht="6.75" customHeight="1">
      <c r="A1010" s="239"/>
      <c r="B1010" s="240"/>
      <c r="C1010" s="240"/>
      <c r="D1010" s="237"/>
      <c r="E1010" s="237"/>
      <c r="F1010" s="237"/>
      <c r="G1010" s="238"/>
    </row>
    <row r="1011" spans="1:7" s="33" customFormat="1" ht="6.75" customHeight="1">
      <c r="A1011" s="239"/>
      <c r="B1011" s="240"/>
      <c r="C1011" s="240"/>
      <c r="D1011" s="237"/>
      <c r="E1011" s="237"/>
      <c r="F1011" s="237"/>
      <c r="G1011" s="238"/>
    </row>
    <row r="1012" spans="1:7" s="33" customFormat="1" ht="6.75" customHeight="1">
      <c r="A1012" s="239"/>
      <c r="B1012" s="240"/>
      <c r="C1012" s="240"/>
      <c r="D1012" s="237"/>
      <c r="E1012" s="237"/>
      <c r="F1012" s="237"/>
      <c r="G1012" s="238"/>
    </row>
    <row r="1013" spans="1:7" s="33" customFormat="1" ht="6.75" customHeight="1">
      <c r="A1013" s="239"/>
      <c r="B1013" s="240"/>
      <c r="C1013" s="240"/>
      <c r="D1013" s="237"/>
      <c r="E1013" s="237"/>
      <c r="F1013" s="237"/>
      <c r="G1013" s="238"/>
    </row>
    <row r="1014" spans="1:7" s="33" customFormat="1" ht="6.75" customHeight="1">
      <c r="A1014" s="239"/>
      <c r="B1014" s="240"/>
      <c r="C1014" s="240"/>
      <c r="D1014" s="237"/>
      <c r="E1014" s="237"/>
      <c r="F1014" s="237"/>
      <c r="G1014" s="238"/>
    </row>
    <row r="1015" spans="1:7" s="33" customFormat="1" ht="6.75" customHeight="1">
      <c r="A1015" s="239"/>
      <c r="B1015" s="240"/>
      <c r="C1015" s="240"/>
      <c r="D1015" s="237"/>
      <c r="E1015" s="237"/>
      <c r="F1015" s="237"/>
      <c r="G1015" s="238"/>
    </row>
    <row r="1016" spans="1:7" s="33" customFormat="1" ht="6.75" customHeight="1">
      <c r="A1016" s="239"/>
      <c r="B1016" s="240"/>
      <c r="C1016" s="240"/>
      <c r="D1016" s="237"/>
      <c r="E1016" s="237"/>
      <c r="F1016" s="237"/>
      <c r="G1016" s="238"/>
    </row>
    <row r="1017" spans="1:7" s="33" customFormat="1" ht="6.75" customHeight="1">
      <c r="A1017" s="239"/>
      <c r="B1017" s="240"/>
      <c r="C1017" s="240"/>
      <c r="D1017" s="237"/>
      <c r="E1017" s="237"/>
      <c r="F1017" s="237"/>
      <c r="G1017" s="238"/>
    </row>
    <row r="1018" spans="1:7" s="33" customFormat="1" ht="6.75" customHeight="1">
      <c r="A1018" s="239"/>
      <c r="B1018" s="240"/>
      <c r="C1018" s="240"/>
      <c r="D1018" s="237"/>
      <c r="E1018" s="237"/>
      <c r="F1018" s="237"/>
      <c r="G1018" s="238"/>
    </row>
    <row r="1019" spans="1:7" s="33" customFormat="1" ht="6.75" customHeight="1">
      <c r="A1019" s="239"/>
      <c r="B1019" s="240"/>
      <c r="C1019" s="240"/>
      <c r="D1019" s="237"/>
      <c r="E1019" s="237"/>
      <c r="F1019" s="237"/>
      <c r="G1019" s="238"/>
    </row>
    <row r="1020" spans="1:7" s="33" customFormat="1" ht="6.75" customHeight="1">
      <c r="A1020" s="239"/>
      <c r="B1020" s="240"/>
      <c r="C1020" s="240"/>
      <c r="D1020" s="237"/>
      <c r="E1020" s="237"/>
      <c r="F1020" s="237"/>
      <c r="G1020" s="238"/>
    </row>
    <row r="1021" spans="1:7" s="33" customFormat="1" ht="6.75" customHeight="1">
      <c r="A1021" s="239"/>
      <c r="B1021" s="240"/>
      <c r="C1021" s="240"/>
      <c r="D1021" s="237"/>
      <c r="E1021" s="237"/>
      <c r="F1021" s="237"/>
      <c r="G1021" s="238"/>
    </row>
    <row r="1022" spans="1:7" s="33" customFormat="1" ht="6.75" customHeight="1">
      <c r="A1022" s="239"/>
      <c r="B1022" s="240"/>
      <c r="C1022" s="240"/>
      <c r="D1022" s="237"/>
      <c r="E1022" s="237"/>
      <c r="F1022" s="237"/>
      <c r="G1022" s="238"/>
    </row>
    <row r="1023" spans="1:7" s="33" customFormat="1" ht="6.75" customHeight="1">
      <c r="A1023" s="239"/>
      <c r="B1023" s="240"/>
      <c r="C1023" s="240"/>
      <c r="D1023" s="237"/>
      <c r="E1023" s="237"/>
      <c r="F1023" s="237"/>
      <c r="G1023" s="238"/>
    </row>
    <row r="1024" spans="1:7" s="33" customFormat="1" ht="6.75" customHeight="1">
      <c r="A1024" s="239"/>
      <c r="B1024" s="240"/>
      <c r="C1024" s="240"/>
      <c r="D1024" s="237"/>
      <c r="E1024" s="237"/>
      <c r="F1024" s="237"/>
      <c r="G1024" s="238"/>
    </row>
    <row r="1025" spans="1:7" s="33" customFormat="1" ht="6.75" customHeight="1">
      <c r="A1025" s="239"/>
      <c r="B1025" s="240"/>
      <c r="C1025" s="240"/>
      <c r="D1025" s="237"/>
      <c r="E1025" s="237"/>
      <c r="F1025" s="237"/>
      <c r="G1025" s="238"/>
    </row>
    <row r="1026" spans="1:7" s="33" customFormat="1" ht="6.75" customHeight="1">
      <c r="A1026" s="239"/>
      <c r="B1026" s="240"/>
      <c r="C1026" s="240"/>
      <c r="D1026" s="237"/>
      <c r="E1026" s="237"/>
      <c r="F1026" s="237"/>
      <c r="G1026" s="238"/>
    </row>
    <row r="1027" spans="1:7" s="33" customFormat="1" ht="6.75" customHeight="1">
      <c r="A1027" s="239"/>
      <c r="B1027" s="240"/>
      <c r="C1027" s="240"/>
      <c r="D1027" s="237"/>
      <c r="E1027" s="237"/>
      <c r="F1027" s="237"/>
      <c r="G1027" s="238"/>
    </row>
    <row r="1028" spans="1:7" s="33" customFormat="1" ht="6.75" customHeight="1">
      <c r="A1028" s="239"/>
      <c r="B1028" s="240"/>
      <c r="C1028" s="240"/>
      <c r="D1028" s="237"/>
      <c r="E1028" s="237"/>
      <c r="F1028" s="237"/>
      <c r="G1028" s="238"/>
    </row>
    <row r="1029" spans="1:7" s="33" customFormat="1" ht="6.75" customHeight="1">
      <c r="A1029" s="239"/>
      <c r="B1029" s="240"/>
      <c r="C1029" s="240"/>
      <c r="D1029" s="237"/>
      <c r="E1029" s="237"/>
      <c r="F1029" s="237"/>
      <c r="G1029" s="238"/>
    </row>
    <row r="1030" spans="1:7" s="33" customFormat="1" ht="6.75" customHeight="1">
      <c r="A1030" s="239"/>
      <c r="B1030" s="240"/>
      <c r="C1030" s="240"/>
      <c r="D1030" s="237"/>
      <c r="E1030" s="237"/>
      <c r="F1030" s="237"/>
      <c r="G1030" s="238"/>
    </row>
    <row r="1031" spans="1:7" s="33" customFormat="1" ht="6.75" customHeight="1">
      <c r="A1031" s="239"/>
      <c r="B1031" s="240"/>
      <c r="C1031" s="240"/>
      <c r="D1031" s="237"/>
      <c r="E1031" s="237"/>
      <c r="F1031" s="237"/>
      <c r="G1031" s="238"/>
    </row>
    <row r="1032" spans="1:7" s="33" customFormat="1" ht="6.75" customHeight="1">
      <c r="A1032" s="239"/>
      <c r="B1032" s="240"/>
      <c r="C1032" s="240"/>
      <c r="D1032" s="237"/>
      <c r="E1032" s="237"/>
      <c r="F1032" s="237"/>
      <c r="G1032" s="238"/>
    </row>
    <row r="1033" spans="1:7" s="33" customFormat="1" ht="6.75" customHeight="1">
      <c r="A1033" s="239"/>
      <c r="B1033" s="240"/>
      <c r="C1033" s="240"/>
      <c r="D1033" s="237"/>
      <c r="E1033" s="237"/>
      <c r="F1033" s="237"/>
      <c r="G1033" s="238"/>
    </row>
    <row r="1034" spans="1:7" s="33" customFormat="1" ht="6.75" customHeight="1">
      <c r="A1034" s="239"/>
      <c r="B1034" s="240"/>
      <c r="C1034" s="240"/>
      <c r="D1034" s="237"/>
      <c r="E1034" s="237"/>
      <c r="F1034" s="237"/>
      <c r="G1034" s="238"/>
    </row>
    <row r="1035" spans="1:7" s="33" customFormat="1" ht="6.75" customHeight="1">
      <c r="A1035" s="239"/>
      <c r="B1035" s="240"/>
      <c r="C1035" s="240"/>
      <c r="D1035" s="237"/>
      <c r="E1035" s="237"/>
      <c r="F1035" s="237"/>
      <c r="G1035" s="238"/>
    </row>
    <row r="1036" spans="1:7" s="33" customFormat="1" ht="6.75" customHeight="1">
      <c r="A1036" s="239"/>
      <c r="B1036" s="240"/>
      <c r="C1036" s="240"/>
      <c r="D1036" s="237"/>
      <c r="E1036" s="237"/>
      <c r="F1036" s="237"/>
      <c r="G1036" s="238"/>
    </row>
    <row r="1037" spans="1:7" s="33" customFormat="1" ht="6.75" customHeight="1">
      <c r="A1037" s="239"/>
      <c r="B1037" s="240"/>
      <c r="C1037" s="240"/>
      <c r="D1037" s="237"/>
      <c r="E1037" s="237"/>
      <c r="F1037" s="237"/>
      <c r="G1037" s="238"/>
    </row>
    <row r="1038" spans="1:7" s="33" customFormat="1" ht="6.75" customHeight="1">
      <c r="A1038" s="239"/>
      <c r="B1038" s="240"/>
      <c r="C1038" s="240"/>
      <c r="D1038" s="237"/>
      <c r="E1038" s="237"/>
      <c r="F1038" s="237"/>
      <c r="G1038" s="238"/>
    </row>
    <row r="1039" spans="1:7" s="33" customFormat="1" ht="6.75" customHeight="1">
      <c r="A1039" s="239"/>
      <c r="B1039" s="240"/>
      <c r="C1039" s="240"/>
      <c r="D1039" s="237"/>
      <c r="E1039" s="237"/>
      <c r="F1039" s="237"/>
      <c r="G1039" s="238"/>
    </row>
    <row r="1040" spans="1:7" s="33" customFormat="1" ht="6.75" customHeight="1">
      <c r="A1040" s="239"/>
      <c r="B1040" s="240"/>
      <c r="C1040" s="240"/>
      <c r="D1040" s="237"/>
      <c r="E1040" s="237"/>
      <c r="F1040" s="237"/>
      <c r="G1040" s="238"/>
    </row>
    <row r="1041" spans="1:7" s="33" customFormat="1" ht="6.75" customHeight="1">
      <c r="A1041" s="239"/>
      <c r="B1041" s="240"/>
      <c r="C1041" s="240"/>
      <c r="D1041" s="237"/>
      <c r="E1041" s="237"/>
      <c r="F1041" s="237"/>
      <c r="G1041" s="238"/>
    </row>
    <row r="1042" spans="1:7" s="33" customFormat="1" ht="6.75" customHeight="1">
      <c r="A1042" s="239"/>
      <c r="B1042" s="240"/>
      <c r="C1042" s="240"/>
      <c r="D1042" s="237"/>
      <c r="E1042" s="237"/>
      <c r="F1042" s="237"/>
      <c r="G1042" s="238"/>
    </row>
    <row r="1043" spans="1:7" s="33" customFormat="1" ht="6.75" customHeight="1">
      <c r="A1043" s="239"/>
      <c r="B1043" s="240"/>
      <c r="C1043" s="240"/>
      <c r="D1043" s="237"/>
      <c r="E1043" s="237"/>
      <c r="F1043" s="237"/>
      <c r="G1043" s="238"/>
    </row>
    <row r="1044" spans="1:7" s="33" customFormat="1" ht="6.75" customHeight="1">
      <c r="A1044" s="239"/>
      <c r="B1044" s="240"/>
      <c r="C1044" s="240"/>
      <c r="D1044" s="237"/>
      <c r="E1044" s="237"/>
      <c r="F1044" s="237"/>
      <c r="G1044" s="238"/>
    </row>
    <row r="1045" spans="1:7" s="33" customFormat="1" ht="6.75" customHeight="1">
      <c r="A1045" s="239"/>
      <c r="B1045" s="240"/>
      <c r="C1045" s="240"/>
      <c r="D1045" s="237"/>
      <c r="E1045" s="237"/>
      <c r="F1045" s="237"/>
      <c r="G1045" s="238"/>
    </row>
    <row r="1046" spans="1:7" s="33" customFormat="1" ht="6.75" customHeight="1">
      <c r="A1046" s="239"/>
      <c r="B1046" s="240"/>
      <c r="C1046" s="240"/>
      <c r="D1046" s="237"/>
      <c r="E1046" s="237"/>
      <c r="F1046" s="237"/>
      <c r="G1046" s="238"/>
    </row>
    <row r="1047" spans="1:7" s="33" customFormat="1" ht="6.75" customHeight="1">
      <c r="A1047" s="239"/>
      <c r="B1047" s="240"/>
      <c r="C1047" s="240"/>
      <c r="D1047" s="237"/>
      <c r="E1047" s="237"/>
      <c r="F1047" s="237"/>
      <c r="G1047" s="238"/>
    </row>
    <row r="1048" spans="1:7" s="33" customFormat="1" ht="6.75" customHeight="1">
      <c r="A1048" s="239"/>
      <c r="B1048" s="240"/>
      <c r="C1048" s="240"/>
      <c r="D1048" s="237"/>
      <c r="E1048" s="237"/>
      <c r="F1048" s="237"/>
      <c r="G1048" s="238"/>
    </row>
    <row r="1049" spans="1:7" s="33" customFormat="1" ht="6.75" customHeight="1">
      <c r="A1049" s="239"/>
      <c r="B1049" s="240"/>
      <c r="C1049" s="240"/>
      <c r="D1049" s="237"/>
      <c r="E1049" s="237"/>
      <c r="F1049" s="237"/>
      <c r="G1049" s="238"/>
    </row>
    <row r="1050" spans="1:7" s="33" customFormat="1" ht="6.75" customHeight="1">
      <c r="A1050" s="239"/>
      <c r="B1050" s="240"/>
      <c r="C1050" s="240"/>
      <c r="D1050" s="237"/>
      <c r="E1050" s="237"/>
      <c r="F1050" s="237"/>
      <c r="G1050" s="238"/>
    </row>
    <row r="1051" spans="1:7" s="33" customFormat="1" ht="6.75" customHeight="1">
      <c r="A1051" s="239"/>
      <c r="B1051" s="240"/>
      <c r="C1051" s="240"/>
      <c r="D1051" s="237"/>
      <c r="E1051" s="237"/>
      <c r="F1051" s="237"/>
      <c r="G1051" s="238"/>
    </row>
    <row r="1052" spans="1:7" s="33" customFormat="1" ht="6.75" customHeight="1">
      <c r="A1052" s="239"/>
      <c r="B1052" s="240"/>
      <c r="C1052" s="240"/>
      <c r="D1052" s="237"/>
      <c r="E1052" s="237"/>
      <c r="F1052" s="237"/>
      <c r="G1052" s="238"/>
    </row>
    <row r="1053" spans="1:7" s="33" customFormat="1" ht="6.75" customHeight="1">
      <c r="A1053" s="239"/>
      <c r="B1053" s="240"/>
      <c r="C1053" s="240"/>
      <c r="D1053" s="237"/>
      <c r="E1053" s="237"/>
      <c r="F1053" s="237"/>
      <c r="G1053" s="238"/>
    </row>
    <row r="1054" spans="1:7" s="33" customFormat="1" ht="6.75" customHeight="1">
      <c r="A1054" s="239"/>
      <c r="B1054" s="240"/>
      <c r="C1054" s="240"/>
      <c r="D1054" s="237"/>
      <c r="E1054" s="237"/>
      <c r="F1054" s="237"/>
      <c r="G1054" s="238"/>
    </row>
    <row r="1055" spans="1:7" s="33" customFormat="1" ht="6.75" customHeight="1">
      <c r="A1055" s="239"/>
      <c r="B1055" s="240"/>
      <c r="C1055" s="240"/>
      <c r="D1055" s="237"/>
      <c r="E1055" s="237"/>
      <c r="F1055" s="237"/>
      <c r="G1055" s="238"/>
    </row>
    <row r="1056" spans="1:7" s="33" customFormat="1" ht="6.75" customHeight="1">
      <c r="A1056" s="239"/>
      <c r="B1056" s="240"/>
      <c r="C1056" s="240"/>
      <c r="D1056" s="237"/>
      <c r="E1056" s="237"/>
      <c r="F1056" s="237"/>
      <c r="G1056" s="238"/>
    </row>
    <row r="1057" spans="1:7" s="33" customFormat="1" ht="6.75" customHeight="1">
      <c r="A1057" s="239"/>
      <c r="B1057" s="240"/>
      <c r="C1057" s="240"/>
      <c r="D1057" s="237"/>
      <c r="E1057" s="237"/>
      <c r="F1057" s="237"/>
      <c r="G1057" s="238"/>
    </row>
    <row r="1058" spans="1:7" s="33" customFormat="1" ht="6.75" customHeight="1">
      <c r="A1058" s="239"/>
      <c r="B1058" s="240"/>
      <c r="C1058" s="240"/>
      <c r="D1058" s="237"/>
      <c r="E1058" s="237"/>
      <c r="F1058" s="237"/>
      <c r="G1058" s="238"/>
    </row>
    <row r="1059" spans="1:7" s="33" customFormat="1" ht="6.75" customHeight="1">
      <c r="A1059" s="239"/>
      <c r="B1059" s="240"/>
      <c r="C1059" s="240"/>
      <c r="D1059" s="237"/>
      <c r="E1059" s="237"/>
      <c r="F1059" s="237"/>
      <c r="G1059" s="238"/>
    </row>
    <row r="1060" spans="1:7" s="33" customFormat="1" ht="6.75" customHeight="1">
      <c r="A1060" s="239"/>
      <c r="B1060" s="240"/>
      <c r="C1060" s="240"/>
      <c r="D1060" s="237"/>
      <c r="E1060" s="237"/>
      <c r="F1060" s="237"/>
      <c r="G1060" s="238"/>
    </row>
    <row r="1061" spans="1:7" s="33" customFormat="1" ht="6.75" customHeight="1">
      <c r="A1061" s="239"/>
      <c r="B1061" s="240"/>
      <c r="C1061" s="240"/>
      <c r="D1061" s="237"/>
      <c r="E1061" s="237"/>
      <c r="F1061" s="237"/>
      <c r="G1061" s="238"/>
    </row>
    <row r="1062" spans="1:7" s="33" customFormat="1" ht="6.75" customHeight="1">
      <c r="A1062" s="239"/>
      <c r="B1062" s="240"/>
      <c r="C1062" s="240"/>
      <c r="D1062" s="237"/>
      <c r="E1062" s="237"/>
      <c r="F1062" s="237"/>
      <c r="G1062" s="238"/>
    </row>
    <row r="1063" spans="1:7" s="33" customFormat="1" ht="6.75" customHeight="1">
      <c r="A1063" s="239"/>
      <c r="B1063" s="240"/>
      <c r="C1063" s="240"/>
      <c r="D1063" s="237"/>
      <c r="E1063" s="237"/>
      <c r="F1063" s="237"/>
      <c r="G1063" s="238"/>
    </row>
    <row r="1064" spans="1:7" s="33" customFormat="1" ht="6.75" customHeight="1">
      <c r="A1064" s="239"/>
      <c r="B1064" s="240"/>
      <c r="C1064" s="240"/>
      <c r="D1064" s="237"/>
      <c r="E1064" s="237"/>
      <c r="F1064" s="237"/>
      <c r="G1064" s="238"/>
    </row>
    <row r="1065" spans="1:7" s="33" customFormat="1" ht="6.75" customHeight="1">
      <c r="A1065" s="239"/>
      <c r="B1065" s="240"/>
      <c r="C1065" s="240"/>
      <c r="D1065" s="237"/>
      <c r="E1065" s="237"/>
      <c r="F1065" s="237"/>
      <c r="G1065" s="238"/>
    </row>
    <row r="1066" spans="1:7" s="33" customFormat="1" ht="6.75" customHeight="1">
      <c r="A1066" s="239"/>
      <c r="B1066" s="240"/>
      <c r="C1066" s="240"/>
      <c r="D1066" s="237"/>
      <c r="E1066" s="237"/>
      <c r="F1066" s="237"/>
      <c r="G1066" s="238"/>
    </row>
    <row r="1067" spans="1:7" s="33" customFormat="1" ht="6.75" customHeight="1">
      <c r="A1067" s="239"/>
      <c r="B1067" s="240"/>
      <c r="C1067" s="240"/>
      <c r="D1067" s="237"/>
      <c r="E1067" s="237"/>
      <c r="F1067" s="237"/>
      <c r="G1067" s="238"/>
    </row>
    <row r="1068" spans="1:7" s="33" customFormat="1" ht="6.75" customHeight="1">
      <c r="A1068" s="239"/>
      <c r="B1068" s="240"/>
      <c r="C1068" s="240"/>
      <c r="D1068" s="237"/>
      <c r="E1068" s="237"/>
      <c r="F1068" s="237"/>
      <c r="G1068" s="238"/>
    </row>
    <row r="1069" spans="1:7" s="33" customFormat="1" ht="6.75" customHeight="1">
      <c r="A1069" s="239"/>
      <c r="B1069" s="240"/>
      <c r="C1069" s="240"/>
      <c r="D1069" s="237"/>
      <c r="E1069" s="237"/>
      <c r="F1069" s="237"/>
      <c r="G1069" s="238"/>
    </row>
    <row r="1070" spans="1:7" s="33" customFormat="1" ht="6.75" customHeight="1">
      <c r="A1070" s="239"/>
      <c r="B1070" s="240"/>
      <c r="C1070" s="240"/>
      <c r="D1070" s="237"/>
      <c r="E1070" s="237"/>
      <c r="F1070" s="237"/>
      <c r="G1070" s="238"/>
    </row>
    <row r="1071" spans="1:7" s="33" customFormat="1" ht="6.75" customHeight="1">
      <c r="A1071" s="239"/>
      <c r="B1071" s="240"/>
      <c r="C1071" s="240"/>
      <c r="D1071" s="237"/>
      <c r="E1071" s="237"/>
      <c r="F1071" s="237"/>
      <c r="G1071" s="238"/>
    </row>
    <row r="1072" spans="1:7" s="33" customFormat="1" ht="6.75" customHeight="1">
      <c r="A1072" s="239"/>
      <c r="B1072" s="240"/>
      <c r="C1072" s="240"/>
      <c r="D1072" s="237"/>
      <c r="E1072" s="237"/>
      <c r="F1072" s="237"/>
      <c r="G1072" s="238"/>
    </row>
    <row r="1073" spans="1:7" s="33" customFormat="1" ht="6.75" customHeight="1">
      <c r="A1073" s="239"/>
      <c r="B1073" s="240"/>
      <c r="C1073" s="240"/>
      <c r="D1073" s="237"/>
      <c r="E1073" s="237"/>
      <c r="F1073" s="237"/>
      <c r="G1073" s="238"/>
    </row>
    <row r="1074" spans="1:7" s="33" customFormat="1" ht="6.75" customHeight="1">
      <c r="A1074" s="239"/>
      <c r="B1074" s="240"/>
      <c r="C1074" s="240"/>
      <c r="D1074" s="237"/>
      <c r="E1074" s="237"/>
      <c r="F1074" s="237"/>
      <c r="G1074" s="238"/>
    </row>
    <row r="1075" spans="1:7" s="33" customFormat="1" ht="6.75" customHeight="1">
      <c r="A1075" s="239"/>
      <c r="B1075" s="240"/>
      <c r="C1075" s="240"/>
      <c r="D1075" s="237"/>
      <c r="E1075" s="237"/>
      <c r="F1075" s="237"/>
      <c r="G1075" s="238"/>
    </row>
    <row r="1076" spans="1:7" s="33" customFormat="1" ht="6.75" customHeight="1">
      <c r="A1076" s="239"/>
      <c r="B1076" s="240"/>
      <c r="C1076" s="240"/>
      <c r="D1076" s="237"/>
      <c r="E1076" s="237"/>
      <c r="F1076" s="237"/>
      <c r="G1076" s="238"/>
    </row>
    <row r="1077" spans="1:7" s="33" customFormat="1" ht="6.75" customHeight="1">
      <c r="A1077" s="239"/>
      <c r="B1077" s="240"/>
      <c r="C1077" s="240"/>
      <c r="D1077" s="237"/>
      <c r="E1077" s="237"/>
      <c r="F1077" s="237"/>
      <c r="G1077" s="238"/>
    </row>
    <row r="1078" spans="1:7" s="33" customFormat="1" ht="6.75" customHeight="1">
      <c r="A1078" s="239"/>
      <c r="B1078" s="240"/>
      <c r="C1078" s="240"/>
      <c r="D1078" s="237"/>
      <c r="E1078" s="237"/>
      <c r="F1078" s="237"/>
      <c r="G1078" s="238"/>
    </row>
    <row r="1079" spans="1:7" s="33" customFormat="1" ht="6.75" customHeight="1">
      <c r="A1079" s="239"/>
      <c r="B1079" s="240"/>
      <c r="C1079" s="240"/>
      <c r="D1079" s="237"/>
      <c r="E1079" s="237"/>
      <c r="F1079" s="237"/>
      <c r="G1079" s="238"/>
    </row>
    <row r="1080" spans="1:7" s="33" customFormat="1" ht="6.75" customHeight="1">
      <c r="A1080" s="239"/>
      <c r="B1080" s="240"/>
      <c r="C1080" s="240"/>
      <c r="D1080" s="237"/>
      <c r="E1080" s="237"/>
      <c r="F1080" s="237"/>
      <c r="G1080" s="238"/>
    </row>
    <row r="1081" spans="1:7" s="33" customFormat="1" ht="6.75" customHeight="1">
      <c r="A1081" s="239"/>
      <c r="B1081" s="240"/>
      <c r="C1081" s="240"/>
      <c r="D1081" s="237"/>
      <c r="E1081" s="237"/>
      <c r="F1081" s="237"/>
      <c r="G1081" s="238"/>
    </row>
    <row r="1082" spans="1:7" s="33" customFormat="1" ht="6.75" customHeight="1">
      <c r="A1082" s="239"/>
      <c r="B1082" s="240"/>
      <c r="C1082" s="240"/>
      <c r="D1082" s="237"/>
      <c r="E1082" s="237"/>
      <c r="F1082" s="237"/>
      <c r="G1082" s="238"/>
    </row>
    <row r="1083" spans="1:7" s="33" customFormat="1" ht="6.75" customHeight="1">
      <c r="A1083" s="239"/>
      <c r="B1083" s="240"/>
      <c r="C1083" s="240"/>
      <c r="D1083" s="237"/>
      <c r="E1083" s="237"/>
      <c r="F1083" s="237"/>
      <c r="G1083" s="238"/>
    </row>
    <row r="1084" spans="1:7" s="33" customFormat="1" ht="6.75" customHeight="1">
      <c r="A1084" s="239"/>
      <c r="B1084" s="240"/>
      <c r="C1084" s="240"/>
      <c r="D1084" s="237"/>
      <c r="E1084" s="237"/>
      <c r="F1084" s="237"/>
      <c r="G1084" s="238"/>
    </row>
    <row r="1085" spans="1:7" s="33" customFormat="1" ht="6.75" customHeight="1">
      <c r="A1085" s="239"/>
      <c r="B1085" s="240"/>
      <c r="C1085" s="240"/>
      <c r="D1085" s="237"/>
      <c r="E1085" s="237"/>
      <c r="F1085" s="237"/>
      <c r="G1085" s="238"/>
    </row>
    <row r="1086" spans="1:7" s="33" customFormat="1" ht="6.75" customHeight="1">
      <c r="A1086" s="239"/>
      <c r="B1086" s="240"/>
      <c r="C1086" s="240"/>
      <c r="D1086" s="237"/>
      <c r="E1086" s="237"/>
      <c r="F1086" s="237"/>
      <c r="G1086" s="238"/>
    </row>
    <row r="1087" spans="1:7" s="33" customFormat="1" ht="6.75" customHeight="1">
      <c r="A1087" s="239"/>
      <c r="B1087" s="240"/>
      <c r="C1087" s="240"/>
      <c r="D1087" s="237"/>
      <c r="E1087" s="237"/>
      <c r="F1087" s="237"/>
      <c r="G1087" s="238"/>
    </row>
    <row r="1088" spans="1:7" s="33" customFormat="1" ht="6.75" customHeight="1">
      <c r="A1088" s="239"/>
      <c r="B1088" s="240"/>
      <c r="C1088" s="240"/>
      <c r="D1088" s="237"/>
      <c r="E1088" s="237"/>
      <c r="F1088" s="237"/>
      <c r="G1088" s="238"/>
    </row>
    <row r="1089" spans="1:7" s="33" customFormat="1" ht="6.75" customHeight="1">
      <c r="A1089" s="239"/>
      <c r="B1089" s="240"/>
      <c r="C1089" s="240"/>
      <c r="D1089" s="237"/>
      <c r="E1089" s="237"/>
      <c r="F1089" s="237"/>
      <c r="G1089" s="238"/>
    </row>
    <row r="1090" spans="1:7" s="33" customFormat="1" ht="6.75" customHeight="1">
      <c r="A1090" s="239"/>
      <c r="B1090" s="240"/>
      <c r="C1090" s="240"/>
      <c r="D1090" s="237"/>
      <c r="E1090" s="237"/>
      <c r="F1090" s="237"/>
      <c r="G1090" s="238"/>
    </row>
    <row r="1091" spans="1:7" s="33" customFormat="1" ht="6.75" customHeight="1">
      <c r="A1091" s="239"/>
      <c r="B1091" s="240"/>
      <c r="C1091" s="240"/>
      <c r="D1091" s="237"/>
      <c r="E1091" s="237"/>
      <c r="F1091" s="237"/>
      <c r="G1091" s="238"/>
    </row>
    <row r="1092" spans="1:7" s="33" customFormat="1" ht="6.75" customHeight="1">
      <c r="A1092" s="239"/>
      <c r="B1092" s="240"/>
      <c r="C1092" s="240"/>
      <c r="D1092" s="237"/>
      <c r="E1092" s="237"/>
      <c r="F1092" s="237"/>
      <c r="G1092" s="238"/>
    </row>
    <row r="1093" spans="1:7" s="33" customFormat="1" ht="6.75" customHeight="1">
      <c r="A1093" s="239"/>
      <c r="B1093" s="240"/>
      <c r="C1093" s="240"/>
      <c r="D1093" s="237"/>
      <c r="E1093" s="237"/>
      <c r="F1093" s="237"/>
      <c r="G1093" s="238"/>
    </row>
    <row r="1094" spans="1:7" s="33" customFormat="1" ht="6.75" customHeight="1">
      <c r="A1094" s="239"/>
      <c r="B1094" s="240"/>
      <c r="C1094" s="240"/>
      <c r="D1094" s="237"/>
      <c r="E1094" s="237"/>
      <c r="F1094" s="237"/>
      <c r="G1094" s="238"/>
    </row>
    <row r="1095" spans="1:7" s="33" customFormat="1" ht="6.75" customHeight="1">
      <c r="A1095" s="239"/>
      <c r="B1095" s="240"/>
      <c r="C1095" s="240"/>
      <c r="D1095" s="237"/>
      <c r="E1095" s="237"/>
      <c r="F1095" s="237"/>
      <c r="G1095" s="238"/>
    </row>
    <row r="1096" spans="1:7" s="33" customFormat="1" ht="6.75" customHeight="1">
      <c r="A1096" s="239"/>
      <c r="B1096" s="240"/>
      <c r="C1096" s="240"/>
      <c r="D1096" s="237"/>
      <c r="E1096" s="237"/>
      <c r="F1096" s="237"/>
      <c r="G1096" s="238"/>
    </row>
    <row r="1097" spans="1:7" s="33" customFormat="1" ht="6.75" customHeight="1">
      <c r="A1097" s="239"/>
      <c r="B1097" s="240"/>
      <c r="C1097" s="240"/>
      <c r="D1097" s="237"/>
      <c r="E1097" s="237"/>
      <c r="F1097" s="237"/>
      <c r="G1097" s="238"/>
    </row>
    <row r="1098" spans="1:7" s="33" customFormat="1" ht="6.75" customHeight="1">
      <c r="A1098" s="239"/>
      <c r="B1098" s="240"/>
      <c r="C1098" s="240"/>
      <c r="D1098" s="237"/>
      <c r="E1098" s="237"/>
      <c r="F1098" s="237"/>
      <c r="G1098" s="238"/>
    </row>
    <row r="1099" spans="1:7" s="33" customFormat="1" ht="6.75" customHeight="1">
      <c r="A1099" s="239"/>
      <c r="B1099" s="240"/>
      <c r="C1099" s="240"/>
      <c r="D1099" s="237"/>
      <c r="E1099" s="237"/>
      <c r="F1099" s="237"/>
      <c r="G1099" s="238"/>
    </row>
    <row r="1100" spans="1:7" s="33" customFormat="1" ht="6.75" customHeight="1">
      <c r="A1100" s="239"/>
      <c r="B1100" s="240"/>
      <c r="C1100" s="240"/>
      <c r="D1100" s="237"/>
      <c r="E1100" s="237"/>
      <c r="F1100" s="237"/>
      <c r="G1100" s="238"/>
    </row>
    <row r="1101" spans="1:7" s="33" customFormat="1" ht="6.75" customHeight="1">
      <c r="A1101" s="239"/>
      <c r="B1101" s="240"/>
      <c r="C1101" s="240"/>
      <c r="D1101" s="237"/>
      <c r="E1101" s="237"/>
      <c r="F1101" s="237"/>
      <c r="G1101" s="238"/>
    </row>
    <row r="1102" spans="1:7" s="33" customFormat="1" ht="6.75" customHeight="1">
      <c r="A1102" s="239"/>
      <c r="B1102" s="240"/>
      <c r="C1102" s="240"/>
      <c r="D1102" s="237"/>
      <c r="E1102" s="237"/>
      <c r="F1102" s="237"/>
      <c r="G1102" s="238"/>
    </row>
    <row r="1103" spans="1:7" s="33" customFormat="1" ht="6.75" customHeight="1">
      <c r="A1103" s="239"/>
      <c r="B1103" s="240"/>
      <c r="C1103" s="240"/>
      <c r="D1103" s="237"/>
      <c r="E1103" s="237"/>
      <c r="F1103" s="237"/>
      <c r="G1103" s="238"/>
    </row>
    <row r="1104" spans="1:7" s="33" customFormat="1" ht="6.75" customHeight="1">
      <c r="A1104" s="239"/>
      <c r="B1104" s="240"/>
      <c r="C1104" s="240"/>
      <c r="D1104" s="237"/>
      <c r="E1104" s="237"/>
      <c r="F1104" s="237"/>
      <c r="G1104" s="238"/>
    </row>
  </sheetData>
  <mergeCells count="44">
    <mergeCell ref="B75:C75"/>
    <mergeCell ref="B80:C80"/>
    <mergeCell ref="B82:C82"/>
    <mergeCell ref="B84:C84"/>
    <mergeCell ref="B86:C86"/>
    <mergeCell ref="B89:C89"/>
    <mergeCell ref="B62:C62"/>
    <mergeCell ref="B65:C65"/>
    <mergeCell ref="B67:C67"/>
    <mergeCell ref="B69:C69"/>
    <mergeCell ref="B71:C71"/>
    <mergeCell ref="B73:C73"/>
    <mergeCell ref="B56:C56"/>
    <mergeCell ref="B58:C60"/>
    <mergeCell ref="D58:D60"/>
    <mergeCell ref="E58:E60"/>
    <mergeCell ref="F58:F60"/>
    <mergeCell ref="B61:C61"/>
    <mergeCell ref="B43:C45"/>
    <mergeCell ref="D43:D45"/>
    <mergeCell ref="E43:E45"/>
    <mergeCell ref="F43:F45"/>
    <mergeCell ref="B46:C46"/>
    <mergeCell ref="B51:C51"/>
    <mergeCell ref="B33:C35"/>
    <mergeCell ref="D33:D35"/>
    <mergeCell ref="E33:E35"/>
    <mergeCell ref="F33:F35"/>
    <mergeCell ref="B36:C36"/>
    <mergeCell ref="B41:C41"/>
    <mergeCell ref="B11:C11"/>
    <mergeCell ref="B17:C17"/>
    <mergeCell ref="B22:C22"/>
    <mergeCell ref="B27:C27"/>
    <mergeCell ref="B29:C29"/>
    <mergeCell ref="B31:C31"/>
    <mergeCell ref="B2:F2"/>
    <mergeCell ref="B3:F3"/>
    <mergeCell ref="B4:F4"/>
    <mergeCell ref="B5:F5"/>
    <mergeCell ref="B7:C9"/>
    <mergeCell ref="D7:D9"/>
    <mergeCell ref="E7:E9"/>
    <mergeCell ref="F7:F9"/>
  </mergeCells>
  <printOptions horizontalCentered="1"/>
  <pageMargins left="0.27559055118110237" right="0.27559055118110237" top="0.27559055118110237" bottom="0.27559055118110237" header="0" footer="0"/>
  <pageSetup scale="75" orientation="portrait" r:id="rId1"/>
  <colBreaks count="1" manualBreakCount="1">
    <brk id="6" max="97" man="1"/>
  </colBreaks>
  <drawing r:id="rId2"/>
</worksheet>
</file>

<file path=xl/worksheets/sheet5.xml><?xml version="1.0" encoding="utf-8"?>
<worksheet xmlns="http://schemas.openxmlformats.org/spreadsheetml/2006/main" xmlns:r="http://schemas.openxmlformats.org/officeDocument/2006/relationships">
  <dimension ref="A1:AX447"/>
  <sheetViews>
    <sheetView showGridLines="0" zoomScaleNormal="100" zoomScaleSheetLayoutView="220" workbookViewId="0">
      <selection activeCell="CG128" sqref="CG128"/>
    </sheetView>
  </sheetViews>
  <sheetFormatPr baseColWidth="10" defaultColWidth="11.42578125" defaultRowHeight="13.5"/>
  <cols>
    <col min="1" max="1" width="0.140625" style="241" customWidth="1"/>
    <col min="2" max="43" width="0.85546875" style="241" customWidth="1"/>
    <col min="44" max="49" width="10.42578125" style="241" customWidth="1"/>
    <col min="50" max="50" width="0.140625" style="241" customWidth="1"/>
    <col min="51" max="16384" width="11.42578125" style="1"/>
  </cols>
  <sheetData>
    <row r="1" spans="1:50" s="17" customFormat="1" ht="6.7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2"/>
      <c r="AW1" s="243"/>
      <c r="AX1" s="241"/>
    </row>
    <row r="2" spans="1:50" s="17" customFormat="1" ht="6.7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2"/>
      <c r="AW2" s="243"/>
      <c r="AX2" s="241"/>
    </row>
    <row r="3" spans="1:50" s="17" customFormat="1" ht="6.7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2"/>
      <c r="AW3" s="243"/>
      <c r="AX3" s="241"/>
    </row>
    <row r="4" spans="1:50" s="17" customFormat="1" ht="6.75" customHeight="1">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2"/>
      <c r="AW4" s="243"/>
      <c r="AX4" s="241"/>
    </row>
    <row r="5" spans="1:50" s="17" customFormat="1" ht="6.75"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2"/>
      <c r="AW5" s="243"/>
      <c r="AX5" s="241"/>
    </row>
    <row r="6" spans="1:50" s="17" customFormat="1" ht="6.7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2"/>
      <c r="AW6" s="244"/>
      <c r="AX6" s="241"/>
    </row>
    <row r="7" spans="1:50" s="17" customFormat="1" ht="6.75" customHeight="1">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5"/>
      <c r="AW7" s="245"/>
      <c r="AX7" s="241"/>
    </row>
    <row r="8" spans="1:50" s="2" customFormat="1" ht="6" customHeight="1">
      <c r="A8" s="246"/>
      <c r="B8" s="247"/>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8"/>
      <c r="AX8" s="248"/>
    </row>
    <row r="9" spans="1:50" s="5" customFormat="1" ht="11.1" customHeight="1">
      <c r="A9" s="87" t="str">
        <f>[1]EP_01!A10</f>
        <v>ESTADOS PRESUPUESTARIOS</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row>
    <row r="10" spans="1:50" s="5" customFormat="1" ht="11.1" customHeight="1">
      <c r="A10" s="87" t="str">
        <f>[1]EP_01!A11</f>
        <v>10 PD MB METROBÚS</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row>
    <row r="11" spans="1:50" s="5" customFormat="1" ht="11.1" customHeight="1">
      <c r="A11" s="87" t="s">
        <v>411</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row>
    <row r="12" spans="1:50" s="5" customFormat="1" ht="11.1" customHeight="1">
      <c r="A12" s="87" t="str">
        <f>+Formato4!B4</f>
        <v>Del 1 de enero al 31 de diciembre de 2018</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row>
    <row r="13" spans="1:50" s="5" customFormat="1" ht="11.1" customHeight="1">
      <c r="A13" s="88" t="s">
        <v>412</v>
      </c>
      <c r="B13" s="88"/>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row>
    <row r="14" spans="1:50" s="3" customFormat="1" ht="4.1500000000000004" customHeight="1">
      <c r="A14" s="6"/>
      <c r="B14" s="6"/>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s="3" customFormat="1" ht="11.1" customHeight="1">
      <c r="A15" s="90"/>
      <c r="B15" s="95"/>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4" t="s">
        <v>153</v>
      </c>
      <c r="AS15" s="94" t="s">
        <v>153</v>
      </c>
      <c r="AT15" s="94" t="s">
        <v>153</v>
      </c>
      <c r="AU15" s="94" t="s">
        <v>153</v>
      </c>
      <c r="AV15" s="94" t="s">
        <v>153</v>
      </c>
      <c r="AW15" s="89"/>
      <c r="AX15" s="90"/>
    </row>
    <row r="16" spans="1:50" s="3" customFormat="1" ht="11.1" customHeight="1">
      <c r="A16" s="90"/>
      <c r="B16" s="101" t="s">
        <v>160</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4"/>
      <c r="AS16" s="94" t="s">
        <v>283</v>
      </c>
      <c r="AT16" s="94"/>
      <c r="AU16" s="94"/>
      <c r="AV16" s="94"/>
      <c r="AW16" s="89" t="s">
        <v>87</v>
      </c>
      <c r="AX16" s="90"/>
    </row>
    <row r="17" spans="1:50" s="3" customFormat="1" ht="11.1" customHeight="1">
      <c r="A17" s="90"/>
      <c r="B17" s="96"/>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2" t="s">
        <v>152</v>
      </c>
      <c r="AS17" s="94" t="s">
        <v>77</v>
      </c>
      <c r="AT17" s="94" t="s">
        <v>78</v>
      </c>
      <c r="AU17" s="94" t="s">
        <v>79</v>
      </c>
      <c r="AV17" s="94" t="s">
        <v>80</v>
      </c>
      <c r="AW17" s="89"/>
      <c r="AX17" s="90"/>
    </row>
    <row r="18" spans="1:50" s="8" customFormat="1" ht="7.5" customHeight="1">
      <c r="A18" s="10"/>
      <c r="B18" s="249"/>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250"/>
      <c r="AS18" s="250"/>
      <c r="AT18" s="250"/>
      <c r="AU18" s="250"/>
      <c r="AV18" s="250"/>
      <c r="AW18" s="250"/>
      <c r="AX18" s="250"/>
    </row>
    <row r="19" spans="1:50" s="8" customFormat="1" ht="7.5" customHeight="1">
      <c r="A19" s="10"/>
      <c r="B19" s="127" t="s">
        <v>329</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251"/>
      <c r="AS19" s="251"/>
      <c r="AT19" s="251"/>
      <c r="AU19" s="251"/>
      <c r="AV19" s="251"/>
      <c r="AW19" s="251"/>
      <c r="AX19" s="250"/>
    </row>
    <row r="20" spans="1:50" s="8" customFormat="1" ht="7.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250"/>
      <c r="AS20" s="250"/>
      <c r="AT20" s="250"/>
      <c r="AU20" s="250"/>
      <c r="AV20" s="250"/>
      <c r="AW20" s="250"/>
      <c r="AX20" s="250"/>
    </row>
    <row r="21" spans="1:50" s="8" customFormat="1" ht="7.5" customHeight="1">
      <c r="A21" s="252"/>
      <c r="B21" s="253"/>
      <c r="C21" s="254" t="s">
        <v>413</v>
      </c>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6"/>
      <c r="AR21" s="257">
        <v>0</v>
      </c>
      <c r="AS21" s="257">
        <v>0</v>
      </c>
      <c r="AT21" s="257">
        <v>0</v>
      </c>
      <c r="AU21" s="257">
        <v>0</v>
      </c>
      <c r="AV21" s="257">
        <v>0</v>
      </c>
      <c r="AW21" s="258">
        <f t="shared" ref="AW21:AW51" si="0">AV21-AR21</f>
        <v>0</v>
      </c>
      <c r="AX21" s="259"/>
    </row>
    <row r="22" spans="1:50" s="8" customFormat="1" ht="7.5" customHeight="1">
      <c r="A22" s="252"/>
      <c r="B22" s="253"/>
      <c r="C22" s="254" t="s">
        <v>414</v>
      </c>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6"/>
      <c r="AR22" s="260">
        <v>0</v>
      </c>
      <c r="AS22" s="260">
        <v>0</v>
      </c>
      <c r="AT22" s="257">
        <v>0</v>
      </c>
      <c r="AU22" s="260">
        <v>0</v>
      </c>
      <c r="AV22" s="260">
        <v>0</v>
      </c>
      <c r="AW22" s="258">
        <f t="shared" si="0"/>
        <v>0</v>
      </c>
      <c r="AX22" s="261"/>
    </row>
    <row r="23" spans="1:50" s="8" customFormat="1" ht="7.5" customHeight="1">
      <c r="A23" s="252"/>
      <c r="B23" s="253"/>
      <c r="C23" s="254" t="s">
        <v>415</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6"/>
      <c r="AR23" s="257">
        <v>0</v>
      </c>
      <c r="AS23" s="257">
        <v>0</v>
      </c>
      <c r="AT23" s="257">
        <v>0</v>
      </c>
      <c r="AU23" s="257">
        <v>0</v>
      </c>
      <c r="AV23" s="257">
        <v>0</v>
      </c>
      <c r="AW23" s="258">
        <f t="shared" si="0"/>
        <v>0</v>
      </c>
      <c r="AX23" s="261"/>
    </row>
    <row r="24" spans="1:50" s="8" customFormat="1" ht="7.5" customHeight="1">
      <c r="A24" s="252"/>
      <c r="B24" s="253"/>
      <c r="C24" s="254" t="s">
        <v>416</v>
      </c>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6"/>
      <c r="AR24" s="257">
        <v>0</v>
      </c>
      <c r="AS24" s="257">
        <v>0</v>
      </c>
      <c r="AT24" s="257">
        <v>0</v>
      </c>
      <c r="AU24" s="257">
        <v>0</v>
      </c>
      <c r="AV24" s="257">
        <v>0</v>
      </c>
      <c r="AW24" s="258">
        <f t="shared" si="0"/>
        <v>0</v>
      </c>
      <c r="AX24" s="261"/>
    </row>
    <row r="25" spans="1:50" s="8" customFormat="1" ht="7.5" customHeight="1">
      <c r="A25" s="252"/>
      <c r="B25" s="253"/>
      <c r="C25" s="254" t="s">
        <v>417</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6"/>
      <c r="AR25" s="257">
        <v>0</v>
      </c>
      <c r="AS25" s="257">
        <v>0</v>
      </c>
      <c r="AT25" s="257">
        <v>0</v>
      </c>
      <c r="AU25" s="257">
        <v>0</v>
      </c>
      <c r="AV25" s="257">
        <v>0</v>
      </c>
      <c r="AW25" s="258">
        <f t="shared" si="0"/>
        <v>0</v>
      </c>
      <c r="AX25" s="261"/>
    </row>
    <row r="26" spans="1:50" s="8" customFormat="1" ht="7.5" customHeight="1">
      <c r="A26" s="252"/>
      <c r="B26" s="253"/>
      <c r="C26" s="254" t="s">
        <v>418</v>
      </c>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6"/>
      <c r="AR26" s="257">
        <v>0</v>
      </c>
      <c r="AS26" s="257">
        <v>0</v>
      </c>
      <c r="AT26" s="257">
        <v>0</v>
      </c>
      <c r="AU26" s="257">
        <v>0</v>
      </c>
      <c r="AV26" s="257">
        <v>0</v>
      </c>
      <c r="AW26" s="258">
        <f t="shared" si="0"/>
        <v>0</v>
      </c>
      <c r="AX26" s="261"/>
    </row>
    <row r="27" spans="1:50" s="8" customFormat="1" ht="7.5" customHeight="1">
      <c r="A27" s="252"/>
      <c r="B27" s="253"/>
      <c r="C27" s="254" t="s">
        <v>419</v>
      </c>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6"/>
      <c r="AR27" s="260">
        <v>118572188</v>
      </c>
      <c r="AS27" s="260">
        <v>59950764</v>
      </c>
      <c r="AT27" s="262">
        <v>178522952</v>
      </c>
      <c r="AU27" s="260">
        <v>159609818</v>
      </c>
      <c r="AV27" s="260">
        <v>159609818</v>
      </c>
      <c r="AW27" s="263">
        <f t="shared" si="0"/>
        <v>41037630</v>
      </c>
      <c r="AX27" s="261"/>
    </row>
    <row r="28" spans="1:50" s="8" customFormat="1" ht="7.5" customHeight="1">
      <c r="A28" s="252"/>
      <c r="B28" s="253"/>
      <c r="C28" s="254" t="s">
        <v>420</v>
      </c>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6"/>
      <c r="AR28" s="262">
        <v>0</v>
      </c>
      <c r="AS28" s="262">
        <v>0</v>
      </c>
      <c r="AT28" s="262">
        <v>0</v>
      </c>
      <c r="AU28" s="262">
        <v>0</v>
      </c>
      <c r="AV28" s="262">
        <v>0</v>
      </c>
      <c r="AW28" s="263">
        <f t="shared" si="0"/>
        <v>0</v>
      </c>
      <c r="AX28" s="261"/>
    </row>
    <row r="29" spans="1:50" s="8" customFormat="1" ht="7.5" customHeight="1">
      <c r="A29" s="252"/>
      <c r="B29" s="253"/>
      <c r="C29" s="264"/>
      <c r="D29" s="255" t="s">
        <v>284</v>
      </c>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6"/>
      <c r="AR29" s="265">
        <v>0</v>
      </c>
      <c r="AS29" s="265">
        <v>0</v>
      </c>
      <c r="AT29" s="265">
        <v>0</v>
      </c>
      <c r="AU29" s="265">
        <v>0</v>
      </c>
      <c r="AV29" s="265">
        <v>0</v>
      </c>
      <c r="AW29" s="266">
        <f t="shared" si="0"/>
        <v>0</v>
      </c>
      <c r="AX29" s="261"/>
    </row>
    <row r="30" spans="1:50" s="8" customFormat="1" ht="7.5" customHeight="1">
      <c r="A30" s="252"/>
      <c r="B30" s="253"/>
      <c r="C30" s="264"/>
      <c r="D30" s="255" t="s">
        <v>285</v>
      </c>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6"/>
      <c r="AR30" s="265">
        <v>0</v>
      </c>
      <c r="AS30" s="265">
        <v>0</v>
      </c>
      <c r="AT30" s="265">
        <v>0</v>
      </c>
      <c r="AU30" s="265">
        <v>0</v>
      </c>
      <c r="AV30" s="265">
        <v>0</v>
      </c>
      <c r="AW30" s="266">
        <f t="shared" si="0"/>
        <v>0</v>
      </c>
      <c r="AX30" s="261"/>
    </row>
    <row r="31" spans="1:50" s="8" customFormat="1" ht="7.5" customHeight="1">
      <c r="A31" s="252"/>
      <c r="B31" s="253"/>
      <c r="C31" s="264"/>
      <c r="D31" s="255" t="s">
        <v>286</v>
      </c>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6"/>
      <c r="AR31" s="265">
        <v>0</v>
      </c>
      <c r="AS31" s="265">
        <v>0</v>
      </c>
      <c r="AT31" s="265">
        <v>0</v>
      </c>
      <c r="AU31" s="265">
        <v>0</v>
      </c>
      <c r="AV31" s="265">
        <v>0</v>
      </c>
      <c r="AW31" s="266">
        <f t="shared" si="0"/>
        <v>0</v>
      </c>
      <c r="AX31" s="261"/>
    </row>
    <row r="32" spans="1:50" s="8" customFormat="1" ht="7.5" customHeight="1">
      <c r="A32" s="252"/>
      <c r="B32" s="253"/>
      <c r="C32" s="264"/>
      <c r="D32" s="255" t="s">
        <v>287</v>
      </c>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R32" s="265">
        <v>0</v>
      </c>
      <c r="AS32" s="265">
        <v>0</v>
      </c>
      <c r="AT32" s="265">
        <v>0</v>
      </c>
      <c r="AU32" s="265">
        <v>0</v>
      </c>
      <c r="AV32" s="265">
        <v>0</v>
      </c>
      <c r="AW32" s="266">
        <f t="shared" si="0"/>
        <v>0</v>
      </c>
      <c r="AX32" s="261"/>
    </row>
    <row r="33" spans="1:50" s="8" customFormat="1" ht="7.5" customHeight="1">
      <c r="A33" s="252"/>
      <c r="B33" s="253"/>
      <c r="C33" s="264"/>
      <c r="D33" s="255" t="s">
        <v>288</v>
      </c>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6"/>
      <c r="AR33" s="265">
        <v>0</v>
      </c>
      <c r="AS33" s="265">
        <v>0</v>
      </c>
      <c r="AT33" s="265">
        <v>0</v>
      </c>
      <c r="AU33" s="265">
        <v>0</v>
      </c>
      <c r="AV33" s="265">
        <v>0</v>
      </c>
      <c r="AW33" s="266">
        <f t="shared" si="0"/>
        <v>0</v>
      </c>
      <c r="AX33" s="261"/>
    </row>
    <row r="34" spans="1:50" s="8" customFormat="1" ht="7.5" customHeight="1">
      <c r="A34" s="252"/>
      <c r="B34" s="253"/>
      <c r="C34" s="264"/>
      <c r="D34" s="255" t="s">
        <v>289</v>
      </c>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6"/>
      <c r="AR34" s="265">
        <v>0</v>
      </c>
      <c r="AS34" s="265">
        <v>0</v>
      </c>
      <c r="AT34" s="265">
        <v>0</v>
      </c>
      <c r="AU34" s="265">
        <v>0</v>
      </c>
      <c r="AV34" s="265">
        <v>0</v>
      </c>
      <c r="AW34" s="266">
        <f t="shared" si="0"/>
        <v>0</v>
      </c>
      <c r="AX34" s="261"/>
    </row>
    <row r="35" spans="1:50" s="8" customFormat="1" ht="7.5" customHeight="1">
      <c r="A35" s="252"/>
      <c r="B35" s="253"/>
      <c r="C35" s="264"/>
      <c r="D35" s="255" t="s">
        <v>290</v>
      </c>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6"/>
      <c r="AR35" s="265">
        <v>0</v>
      </c>
      <c r="AS35" s="265">
        <v>0</v>
      </c>
      <c r="AT35" s="265">
        <v>0</v>
      </c>
      <c r="AU35" s="265">
        <v>0</v>
      </c>
      <c r="AV35" s="265">
        <v>0</v>
      </c>
      <c r="AW35" s="266">
        <f t="shared" si="0"/>
        <v>0</v>
      </c>
      <c r="AX35" s="261"/>
    </row>
    <row r="36" spans="1:50" s="8" customFormat="1" ht="7.5" customHeight="1">
      <c r="A36" s="252"/>
      <c r="B36" s="253"/>
      <c r="C36" s="264"/>
      <c r="D36" s="255" t="s">
        <v>291</v>
      </c>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6"/>
      <c r="AR36" s="265">
        <v>0</v>
      </c>
      <c r="AS36" s="265">
        <v>0</v>
      </c>
      <c r="AT36" s="265">
        <v>0</v>
      </c>
      <c r="AU36" s="265">
        <v>0</v>
      </c>
      <c r="AV36" s="265">
        <v>0</v>
      </c>
      <c r="AW36" s="266">
        <f t="shared" si="0"/>
        <v>0</v>
      </c>
      <c r="AX36" s="261"/>
    </row>
    <row r="37" spans="1:50" s="8" customFormat="1" ht="7.5" customHeight="1">
      <c r="A37" s="252"/>
      <c r="B37" s="253"/>
      <c r="C37" s="264"/>
      <c r="D37" s="255" t="s">
        <v>292</v>
      </c>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6"/>
      <c r="AR37" s="265">
        <v>0</v>
      </c>
      <c r="AS37" s="265">
        <v>0</v>
      </c>
      <c r="AT37" s="265">
        <v>0</v>
      </c>
      <c r="AU37" s="265">
        <v>0</v>
      </c>
      <c r="AV37" s="265">
        <v>0</v>
      </c>
      <c r="AW37" s="266">
        <f t="shared" si="0"/>
        <v>0</v>
      </c>
      <c r="AX37" s="261"/>
    </row>
    <row r="38" spans="1:50" s="8" customFormat="1" ht="7.5" customHeight="1">
      <c r="A38" s="252"/>
      <c r="B38" s="253"/>
      <c r="C38" s="264"/>
      <c r="D38" s="255" t="s">
        <v>293</v>
      </c>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6"/>
      <c r="AR38" s="265">
        <v>0</v>
      </c>
      <c r="AS38" s="265">
        <v>0</v>
      </c>
      <c r="AT38" s="265">
        <v>0</v>
      </c>
      <c r="AU38" s="265">
        <v>0</v>
      </c>
      <c r="AV38" s="265">
        <v>0</v>
      </c>
      <c r="AW38" s="266">
        <f t="shared" si="0"/>
        <v>0</v>
      </c>
      <c r="AX38" s="261"/>
    </row>
    <row r="39" spans="1:50" s="8" customFormat="1" ht="7.5" customHeight="1">
      <c r="A39" s="252"/>
      <c r="B39" s="253"/>
      <c r="C39" s="264"/>
      <c r="D39" s="255" t="s">
        <v>294</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6"/>
      <c r="AR39" s="265">
        <v>0</v>
      </c>
      <c r="AS39" s="265">
        <v>0</v>
      </c>
      <c r="AT39" s="265">
        <v>0</v>
      </c>
      <c r="AU39" s="265">
        <v>0</v>
      </c>
      <c r="AV39" s="265">
        <v>0</v>
      </c>
      <c r="AW39" s="266">
        <f t="shared" si="0"/>
        <v>0</v>
      </c>
      <c r="AX39" s="261"/>
    </row>
    <row r="40" spans="1:50" s="8" customFormat="1" ht="7.5" customHeight="1">
      <c r="A40" s="252"/>
      <c r="B40" s="253"/>
      <c r="C40" s="254" t="s">
        <v>421</v>
      </c>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6"/>
      <c r="AR40" s="262">
        <v>0</v>
      </c>
      <c r="AS40" s="262">
        <v>0</v>
      </c>
      <c r="AT40" s="262">
        <v>0</v>
      </c>
      <c r="AU40" s="262">
        <v>0</v>
      </c>
      <c r="AV40" s="262">
        <v>0</v>
      </c>
      <c r="AW40" s="263">
        <f t="shared" si="0"/>
        <v>0</v>
      </c>
      <c r="AX40" s="261"/>
    </row>
    <row r="41" spans="1:50" s="8" customFormat="1" ht="7.5" customHeight="1">
      <c r="A41" s="252"/>
      <c r="B41" s="253"/>
      <c r="C41" s="264"/>
      <c r="D41" s="255" t="s">
        <v>295</v>
      </c>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6"/>
      <c r="AR41" s="267">
        <v>0</v>
      </c>
      <c r="AS41" s="267">
        <v>0</v>
      </c>
      <c r="AT41" s="267">
        <v>0</v>
      </c>
      <c r="AU41" s="267">
        <v>0</v>
      </c>
      <c r="AV41" s="267">
        <v>0</v>
      </c>
      <c r="AW41" s="268">
        <f t="shared" si="0"/>
        <v>0</v>
      </c>
      <c r="AX41" s="261"/>
    </row>
    <row r="42" spans="1:50" s="8" customFormat="1" ht="7.5" customHeight="1">
      <c r="A42" s="252"/>
      <c r="B42" s="253"/>
      <c r="C42" s="264"/>
      <c r="D42" s="255" t="s">
        <v>296</v>
      </c>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6"/>
      <c r="AR42" s="267">
        <v>0</v>
      </c>
      <c r="AS42" s="267">
        <v>0</v>
      </c>
      <c r="AT42" s="267">
        <v>0</v>
      </c>
      <c r="AU42" s="267">
        <v>0</v>
      </c>
      <c r="AV42" s="267">
        <v>0</v>
      </c>
      <c r="AW42" s="268">
        <f t="shared" si="0"/>
        <v>0</v>
      </c>
      <c r="AX42" s="261"/>
    </row>
    <row r="43" spans="1:50" s="8" customFormat="1" ht="7.5" customHeight="1">
      <c r="A43" s="252"/>
      <c r="B43" s="253"/>
      <c r="C43" s="264"/>
      <c r="D43" s="255" t="s">
        <v>297</v>
      </c>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6"/>
      <c r="AR43" s="267">
        <v>0</v>
      </c>
      <c r="AS43" s="267">
        <v>0</v>
      </c>
      <c r="AT43" s="267">
        <v>0</v>
      </c>
      <c r="AU43" s="267">
        <v>0</v>
      </c>
      <c r="AV43" s="267">
        <v>0</v>
      </c>
      <c r="AW43" s="268">
        <f t="shared" si="0"/>
        <v>0</v>
      </c>
      <c r="AX43" s="261"/>
    </row>
    <row r="44" spans="1:50" s="8" customFormat="1" ht="7.5" customHeight="1">
      <c r="A44" s="252"/>
      <c r="B44" s="253"/>
      <c r="C44" s="264"/>
      <c r="D44" s="255" t="s">
        <v>298</v>
      </c>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6"/>
      <c r="AR44" s="267">
        <v>0</v>
      </c>
      <c r="AS44" s="267">
        <v>0</v>
      </c>
      <c r="AT44" s="267">
        <v>0</v>
      </c>
      <c r="AU44" s="267">
        <v>0</v>
      </c>
      <c r="AV44" s="267">
        <v>0</v>
      </c>
      <c r="AW44" s="268">
        <f t="shared" si="0"/>
        <v>0</v>
      </c>
      <c r="AX44" s="261"/>
    </row>
    <row r="45" spans="1:50" s="8" customFormat="1" ht="7.5" customHeight="1">
      <c r="A45" s="252"/>
      <c r="B45" s="253"/>
      <c r="C45" s="264"/>
      <c r="D45" s="255" t="s">
        <v>299</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6"/>
      <c r="AR45" s="267">
        <v>0</v>
      </c>
      <c r="AS45" s="267">
        <v>0</v>
      </c>
      <c r="AT45" s="267">
        <v>0</v>
      </c>
      <c r="AU45" s="267">
        <v>0</v>
      </c>
      <c r="AV45" s="267">
        <v>0</v>
      </c>
      <c r="AW45" s="268">
        <f t="shared" si="0"/>
        <v>0</v>
      </c>
      <c r="AX45" s="261"/>
    </row>
    <row r="46" spans="1:50" s="8" customFormat="1" ht="7.5" customHeight="1">
      <c r="A46" s="252"/>
      <c r="B46" s="253"/>
      <c r="C46" s="254" t="s">
        <v>422</v>
      </c>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6"/>
      <c r="AR46" s="260">
        <v>750781506</v>
      </c>
      <c r="AS46" s="260">
        <v>413814479</v>
      </c>
      <c r="AT46" s="262">
        <v>1164595985</v>
      </c>
      <c r="AU46" s="260">
        <v>1144507128</v>
      </c>
      <c r="AV46" s="260">
        <v>1144507128</v>
      </c>
      <c r="AW46" s="263">
        <f>AV46-AR46</f>
        <v>393725622</v>
      </c>
      <c r="AX46" s="269"/>
    </row>
    <row r="47" spans="1:50" s="8" customFormat="1" ht="7.5" customHeight="1">
      <c r="A47" s="252"/>
      <c r="B47" s="253"/>
      <c r="C47" s="254" t="s">
        <v>423</v>
      </c>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6"/>
      <c r="AR47" s="257">
        <v>0</v>
      </c>
      <c r="AS47" s="257">
        <v>0</v>
      </c>
      <c r="AT47" s="257">
        <v>0</v>
      </c>
      <c r="AU47" s="257">
        <v>0</v>
      </c>
      <c r="AV47" s="257">
        <v>0</v>
      </c>
      <c r="AW47" s="258">
        <f t="shared" si="0"/>
        <v>0</v>
      </c>
      <c r="AX47" s="261"/>
    </row>
    <row r="48" spans="1:50" s="8" customFormat="1" ht="7.5" customHeight="1">
      <c r="A48" s="252"/>
      <c r="B48" s="253"/>
      <c r="C48" s="264"/>
      <c r="D48" s="255" t="s">
        <v>300</v>
      </c>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6"/>
      <c r="AR48" s="265">
        <v>0</v>
      </c>
      <c r="AS48" s="265">
        <v>0</v>
      </c>
      <c r="AT48" s="265">
        <v>0</v>
      </c>
      <c r="AU48" s="265">
        <v>0</v>
      </c>
      <c r="AV48" s="265">
        <v>0</v>
      </c>
      <c r="AW48" s="266">
        <f t="shared" si="0"/>
        <v>0</v>
      </c>
      <c r="AX48" s="261"/>
    </row>
    <row r="49" spans="1:50" s="8" customFormat="1" ht="7.5" customHeight="1">
      <c r="A49" s="252"/>
      <c r="B49" s="253"/>
      <c r="C49" s="254" t="s">
        <v>424</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6"/>
      <c r="AR49" s="257">
        <v>0</v>
      </c>
      <c r="AS49" s="257">
        <v>0</v>
      </c>
      <c r="AT49" s="257">
        <v>0</v>
      </c>
      <c r="AU49" s="257">
        <v>0</v>
      </c>
      <c r="AV49" s="257">
        <v>0</v>
      </c>
      <c r="AW49" s="258">
        <f t="shared" si="0"/>
        <v>0</v>
      </c>
      <c r="AX49" s="261"/>
    </row>
    <row r="50" spans="1:50" s="8" customFormat="1" ht="7.5" customHeight="1">
      <c r="A50" s="252"/>
      <c r="B50" s="253"/>
      <c r="C50" s="264"/>
      <c r="D50" s="255" t="s">
        <v>302</v>
      </c>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6"/>
      <c r="AR50" s="265">
        <v>0</v>
      </c>
      <c r="AS50" s="265">
        <v>0</v>
      </c>
      <c r="AT50" s="265">
        <v>0</v>
      </c>
      <c r="AU50" s="265">
        <v>0</v>
      </c>
      <c r="AV50" s="265">
        <v>0</v>
      </c>
      <c r="AW50" s="266">
        <f t="shared" si="0"/>
        <v>0</v>
      </c>
      <c r="AX50" s="261"/>
    </row>
    <row r="51" spans="1:50" s="8" customFormat="1" ht="7.5" customHeight="1">
      <c r="A51" s="252"/>
      <c r="B51" s="253"/>
      <c r="C51" s="264"/>
      <c r="D51" s="255" t="s">
        <v>301</v>
      </c>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6"/>
      <c r="AR51" s="270">
        <v>0</v>
      </c>
      <c r="AS51" s="270">
        <v>0</v>
      </c>
      <c r="AT51" s="270">
        <v>0</v>
      </c>
      <c r="AU51" s="270">
        <v>0</v>
      </c>
      <c r="AV51" s="270">
        <v>0</v>
      </c>
      <c r="AW51" s="271">
        <f t="shared" si="0"/>
        <v>0</v>
      </c>
      <c r="AX51" s="261"/>
    </row>
    <row r="52" spans="1:50" s="8" customFormat="1" ht="7.5" customHeight="1">
      <c r="A52" s="10"/>
      <c r="B52" s="127"/>
      <c r="C52" s="272"/>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250"/>
      <c r="AS52" s="250"/>
      <c r="AT52" s="250"/>
      <c r="AU52" s="250"/>
      <c r="AV52" s="250"/>
      <c r="AW52" s="250"/>
      <c r="AX52" s="250"/>
    </row>
    <row r="53" spans="1:50" s="8" customFormat="1" ht="7.5" customHeight="1">
      <c r="A53" s="10"/>
      <c r="B53" s="127"/>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250"/>
      <c r="AS53" s="250"/>
      <c r="AT53" s="250"/>
      <c r="AU53" s="250"/>
      <c r="AV53" s="250"/>
      <c r="AW53" s="250"/>
      <c r="AX53" s="250"/>
    </row>
    <row r="54" spans="1:50" s="8" customFormat="1" ht="7.5" customHeight="1">
      <c r="A54" s="273"/>
      <c r="B54" s="274" t="s">
        <v>357</v>
      </c>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6"/>
      <c r="AR54" s="277">
        <f>SUM(AR21+AR22+AR23+AR24+AR25+AR26+AR27+AR28+AR40+AR46+AR47+AR49)</f>
        <v>869353694</v>
      </c>
      <c r="AS54" s="277">
        <f>SUM(AS21+AS22+AS23+AS24+AS25+AS26+AS27+AS28+AS40+AS46+AS47+AS49)</f>
        <v>473765243</v>
      </c>
      <c r="AT54" s="277">
        <f>SUM(AR54+AS54)</f>
        <v>1343118937</v>
      </c>
      <c r="AU54" s="277">
        <f>SUM(AU21+AU22+AU23+AU24+AU25+AU26+AU27+AU28+AU40+AU46+AU47+AU49)</f>
        <v>1304116946</v>
      </c>
      <c r="AV54" s="277">
        <f>SUM(AV21+AV22+AV23+AV24+AV25+AV26+AV27+AV28+AV40+AV46+AV47+AV49)</f>
        <v>1304116946</v>
      </c>
      <c r="AW54" s="278">
        <f>AV54-AR54</f>
        <v>434763252</v>
      </c>
      <c r="AX54" s="279"/>
    </row>
    <row r="55" spans="1:50" s="8" customFormat="1" ht="7.5" customHeight="1">
      <c r="A55" s="10"/>
      <c r="B55" s="127"/>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250"/>
      <c r="AS55" s="250"/>
      <c r="AT55" s="250"/>
      <c r="AU55" s="250"/>
      <c r="AV55" s="250"/>
      <c r="AW55" s="250"/>
      <c r="AX55" s="250"/>
    </row>
    <row r="56" spans="1:50" s="8" customFormat="1" ht="7.5" customHeight="1">
      <c r="A56" s="10"/>
      <c r="B56" s="127"/>
      <c r="C56" s="272"/>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250"/>
      <c r="AS56" s="250"/>
      <c r="AT56" s="250"/>
      <c r="AU56" s="250"/>
      <c r="AV56" s="250"/>
      <c r="AW56" s="250"/>
      <c r="AX56" s="250"/>
    </row>
    <row r="57" spans="1:50" s="8" customFormat="1" ht="7.5" customHeight="1">
      <c r="A57" s="10"/>
      <c r="B57" s="127" t="s">
        <v>358</v>
      </c>
      <c r="C57" s="272"/>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251"/>
      <c r="AS57" s="251"/>
      <c r="AT57" s="251"/>
      <c r="AU57" s="251"/>
      <c r="AV57" s="251"/>
      <c r="AW57" s="251">
        <f>IF(AW21&gt;0,AW21)+IF(AW22&gt;0,AW22)+IF(AW23&gt;0,AW23)+IF(AW24&gt;0,AW24)+IF(AW25&gt;0,AW25)+IF(AW26&gt;0,AW26)+IF(AW27&gt;0,AW27)+IF(AW29&gt;0,AW29)+IF(AW30&gt;0,AW30)+IF(AW31&gt;0,AW31)+IF(AW32&gt;0,AW32)+IF(AW33&gt;0,AW33)+IF(AW34&gt;0,AW34)+IF(AW35&gt;0,AW35)+IF(AW36&gt;0,AW36)+IF(AW37&gt;0,AW37)+IF(AW38&gt;0,AW38)+IF(AW39&gt;0,AW39)+IF(AW41&gt;0,AW41)+IF(AW42&gt;0,AW42)+IF(AW43&gt;0,AW43)+IF(AW44&gt;0,AW44)+IF(AW45&gt;0,AW45)+IF(AW46&gt;0,AW46)+IF(AW48&gt;0,AW48)+IF(AW50&gt;0,AW50)+IF(AW51&gt;0,AW51)</f>
        <v>434763252</v>
      </c>
      <c r="AX57" s="250"/>
    </row>
    <row r="58" spans="1:50" s="8" customFormat="1" ht="9.75" customHeight="1">
      <c r="A58" s="10"/>
      <c r="B58" s="127"/>
      <c r="C58" s="272"/>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250"/>
      <c r="AS58" s="250"/>
      <c r="AT58" s="250"/>
      <c r="AU58" s="250"/>
      <c r="AV58" s="250"/>
      <c r="AW58" s="250"/>
      <c r="AX58" s="250"/>
    </row>
    <row r="59" spans="1:50" s="8" customFormat="1" ht="7.5" customHeight="1">
      <c r="A59" s="10"/>
      <c r="B59" s="127"/>
      <c r="C59" s="280" t="s">
        <v>330</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250"/>
      <c r="AS59" s="250"/>
      <c r="AT59" s="250"/>
      <c r="AU59" s="250"/>
      <c r="AV59" s="250"/>
      <c r="AW59" s="250"/>
      <c r="AX59" s="250"/>
    </row>
    <row r="60" spans="1:50" s="8" customFormat="1" ht="7.5" customHeight="1">
      <c r="A60" s="10"/>
      <c r="B60" s="127"/>
      <c r="C60" s="28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250"/>
      <c r="AS60" s="250"/>
      <c r="AT60" s="250"/>
      <c r="AU60" s="250"/>
      <c r="AV60" s="250"/>
      <c r="AW60" s="250"/>
      <c r="AX60" s="250"/>
    </row>
    <row r="61" spans="1:50" s="8" customFormat="1" ht="7.5" customHeight="1">
      <c r="A61" s="252"/>
      <c r="B61" s="281"/>
      <c r="C61" s="282"/>
      <c r="D61" s="253" t="s">
        <v>11</v>
      </c>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6"/>
      <c r="AR61" s="262">
        <f>SUM(AR62+AR63+AR64+AR65+AR66+AR67+AR68+AR69)</f>
        <v>0</v>
      </c>
      <c r="AS61" s="262">
        <f>SUM(AS62+AS63+AS64+AS65+AS66+AS67+AS68+AS69)</f>
        <v>0</v>
      </c>
      <c r="AT61" s="262">
        <f>SUM(AR61+AS61)</f>
        <v>0</v>
      </c>
      <c r="AU61" s="262">
        <f>SUM(AU62+AU63+AU64+AU65+AU66+AU67+AU68+AU69)</f>
        <v>0</v>
      </c>
      <c r="AV61" s="262">
        <f>SUM(AV62+AV63+AV64+AV65+AV66+AV67+AV68+AV69)</f>
        <v>0</v>
      </c>
      <c r="AW61" s="263">
        <f t="shared" ref="AW61:AW79" si="1">AV61-AR61</f>
        <v>0</v>
      </c>
      <c r="AX61" s="261"/>
    </row>
    <row r="62" spans="1:50" s="8" customFormat="1" ht="7.5" customHeight="1">
      <c r="A62" s="252"/>
      <c r="B62" s="281"/>
      <c r="C62" s="282"/>
      <c r="D62" s="255"/>
      <c r="E62" s="255" t="s">
        <v>303</v>
      </c>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6"/>
      <c r="AR62" s="267">
        <v>0</v>
      </c>
      <c r="AS62" s="267">
        <v>0</v>
      </c>
      <c r="AT62" s="267">
        <f t="shared" ref="AT62:AT83" si="2">SUM(AR62+AS62)</f>
        <v>0</v>
      </c>
      <c r="AU62" s="267">
        <v>0</v>
      </c>
      <c r="AV62" s="267">
        <v>0</v>
      </c>
      <c r="AW62" s="268">
        <f t="shared" si="1"/>
        <v>0</v>
      </c>
      <c r="AX62" s="261"/>
    </row>
    <row r="63" spans="1:50" s="8" customFormat="1" ht="7.5" customHeight="1">
      <c r="A63" s="252"/>
      <c r="B63" s="281"/>
      <c r="C63" s="282"/>
      <c r="D63" s="255"/>
      <c r="E63" s="255" t="s">
        <v>304</v>
      </c>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6"/>
      <c r="AR63" s="267">
        <v>0</v>
      </c>
      <c r="AS63" s="267">
        <v>0</v>
      </c>
      <c r="AT63" s="267">
        <f t="shared" si="2"/>
        <v>0</v>
      </c>
      <c r="AU63" s="267">
        <v>0</v>
      </c>
      <c r="AV63" s="267">
        <v>0</v>
      </c>
      <c r="AW63" s="268">
        <f t="shared" si="1"/>
        <v>0</v>
      </c>
      <c r="AX63" s="261"/>
    </row>
    <row r="64" spans="1:50" s="8" customFormat="1" ht="7.5" customHeight="1">
      <c r="A64" s="252"/>
      <c r="B64" s="281"/>
      <c r="C64" s="282"/>
      <c r="D64" s="255"/>
      <c r="E64" s="255" t="s">
        <v>305</v>
      </c>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6"/>
      <c r="AR64" s="267">
        <v>0</v>
      </c>
      <c r="AS64" s="267">
        <v>0</v>
      </c>
      <c r="AT64" s="267">
        <f t="shared" si="2"/>
        <v>0</v>
      </c>
      <c r="AU64" s="267">
        <v>0</v>
      </c>
      <c r="AV64" s="267">
        <v>0</v>
      </c>
      <c r="AW64" s="268">
        <f t="shared" si="1"/>
        <v>0</v>
      </c>
      <c r="AX64" s="261"/>
    </row>
    <row r="65" spans="1:50" s="8" customFormat="1" ht="7.5" customHeight="1">
      <c r="A65" s="252"/>
      <c r="B65" s="281"/>
      <c r="C65" s="282"/>
      <c r="D65" s="255"/>
      <c r="E65" s="255" t="s">
        <v>425</v>
      </c>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6"/>
      <c r="AR65" s="267">
        <v>0</v>
      </c>
      <c r="AS65" s="267">
        <v>0</v>
      </c>
      <c r="AT65" s="267">
        <f t="shared" si="2"/>
        <v>0</v>
      </c>
      <c r="AU65" s="267">
        <v>0</v>
      </c>
      <c r="AV65" s="267">
        <v>0</v>
      </c>
      <c r="AW65" s="268">
        <f t="shared" si="1"/>
        <v>0</v>
      </c>
      <c r="AX65" s="261"/>
    </row>
    <row r="66" spans="1:50" s="8" customFormat="1" ht="7.5" customHeight="1">
      <c r="A66" s="252"/>
      <c r="B66" s="281"/>
      <c r="C66" s="282"/>
      <c r="D66" s="255"/>
      <c r="E66" s="255" t="s">
        <v>306</v>
      </c>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6"/>
      <c r="AR66" s="267">
        <v>0</v>
      </c>
      <c r="AS66" s="267">
        <v>0</v>
      </c>
      <c r="AT66" s="267">
        <f t="shared" si="2"/>
        <v>0</v>
      </c>
      <c r="AU66" s="267">
        <v>0</v>
      </c>
      <c r="AV66" s="267">
        <v>0</v>
      </c>
      <c r="AW66" s="268">
        <f t="shared" si="1"/>
        <v>0</v>
      </c>
      <c r="AX66" s="261"/>
    </row>
    <row r="67" spans="1:50" s="8" customFormat="1" ht="7.5" customHeight="1">
      <c r="A67" s="252"/>
      <c r="B67" s="281"/>
      <c r="C67" s="282"/>
      <c r="D67" s="255"/>
      <c r="E67" s="255" t="s">
        <v>307</v>
      </c>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6"/>
      <c r="AR67" s="267">
        <v>0</v>
      </c>
      <c r="AS67" s="267">
        <v>0</v>
      </c>
      <c r="AT67" s="267">
        <f t="shared" si="2"/>
        <v>0</v>
      </c>
      <c r="AU67" s="267">
        <v>0</v>
      </c>
      <c r="AV67" s="267">
        <v>0</v>
      </c>
      <c r="AW67" s="268">
        <f t="shared" si="1"/>
        <v>0</v>
      </c>
      <c r="AX67" s="261"/>
    </row>
    <row r="68" spans="1:50" s="8" customFormat="1" ht="7.5" customHeight="1">
      <c r="A68" s="252"/>
      <c r="B68" s="281"/>
      <c r="C68" s="282"/>
      <c r="D68" s="255"/>
      <c r="E68" s="255" t="s">
        <v>308</v>
      </c>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6"/>
      <c r="AR68" s="267">
        <v>0</v>
      </c>
      <c r="AS68" s="267">
        <v>0</v>
      </c>
      <c r="AT68" s="267">
        <f t="shared" si="2"/>
        <v>0</v>
      </c>
      <c r="AU68" s="267">
        <v>0</v>
      </c>
      <c r="AV68" s="267">
        <v>0</v>
      </c>
      <c r="AW68" s="268">
        <f t="shared" si="1"/>
        <v>0</v>
      </c>
      <c r="AX68" s="261"/>
    </row>
    <row r="69" spans="1:50" s="8" customFormat="1" ht="7.5" customHeight="1">
      <c r="A69" s="252"/>
      <c r="B69" s="281"/>
      <c r="C69" s="282"/>
      <c r="D69" s="255"/>
      <c r="E69" s="255" t="s">
        <v>309</v>
      </c>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6"/>
      <c r="AR69" s="267">
        <v>0</v>
      </c>
      <c r="AS69" s="267">
        <v>0</v>
      </c>
      <c r="AT69" s="267">
        <f t="shared" si="2"/>
        <v>0</v>
      </c>
      <c r="AU69" s="267">
        <v>0</v>
      </c>
      <c r="AV69" s="267">
        <v>0</v>
      </c>
      <c r="AW69" s="268">
        <f t="shared" si="1"/>
        <v>0</v>
      </c>
      <c r="AX69" s="261"/>
    </row>
    <row r="70" spans="1:50" s="8" customFormat="1" ht="7.5" customHeight="1">
      <c r="A70" s="252"/>
      <c r="B70" s="281"/>
      <c r="C70" s="282"/>
      <c r="D70" s="253" t="s">
        <v>18</v>
      </c>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6"/>
      <c r="AR70" s="262">
        <f>SUM(AR71+AR72+AR73+AR74)</f>
        <v>0</v>
      </c>
      <c r="AS70" s="262">
        <f>SUM(AS71+AS72+AS73+AS74)</f>
        <v>0</v>
      </c>
      <c r="AT70" s="262">
        <f t="shared" si="2"/>
        <v>0</v>
      </c>
      <c r="AU70" s="262">
        <f>SUM(AU71+AU72+AU73+AU74)</f>
        <v>0</v>
      </c>
      <c r="AV70" s="262">
        <f>SUM(AV71+AV72+AV73+AV74)</f>
        <v>0</v>
      </c>
      <c r="AW70" s="263">
        <f t="shared" si="1"/>
        <v>0</v>
      </c>
      <c r="AX70" s="261"/>
    </row>
    <row r="71" spans="1:50" s="8" customFormat="1" ht="7.5" customHeight="1">
      <c r="A71" s="252"/>
      <c r="B71" s="281"/>
      <c r="C71" s="282"/>
      <c r="D71" s="255"/>
      <c r="E71" s="255" t="s">
        <v>310</v>
      </c>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6"/>
      <c r="AR71" s="267">
        <v>0</v>
      </c>
      <c r="AS71" s="267">
        <v>0</v>
      </c>
      <c r="AT71" s="267">
        <f t="shared" si="2"/>
        <v>0</v>
      </c>
      <c r="AU71" s="267">
        <v>0</v>
      </c>
      <c r="AV71" s="267">
        <v>0</v>
      </c>
      <c r="AW71" s="268">
        <f t="shared" si="1"/>
        <v>0</v>
      </c>
      <c r="AX71" s="261"/>
    </row>
    <row r="72" spans="1:50" s="8" customFormat="1" ht="7.5" customHeight="1">
      <c r="A72" s="252"/>
      <c r="B72" s="281"/>
      <c r="C72" s="282"/>
      <c r="D72" s="255"/>
      <c r="E72" s="255" t="s">
        <v>311</v>
      </c>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6"/>
      <c r="AR72" s="267">
        <v>0</v>
      </c>
      <c r="AS72" s="267">
        <v>0</v>
      </c>
      <c r="AT72" s="267">
        <f t="shared" si="2"/>
        <v>0</v>
      </c>
      <c r="AU72" s="267">
        <v>0</v>
      </c>
      <c r="AV72" s="267">
        <v>0</v>
      </c>
      <c r="AW72" s="268">
        <f t="shared" si="1"/>
        <v>0</v>
      </c>
      <c r="AX72" s="261"/>
    </row>
    <row r="73" spans="1:50" s="8" customFormat="1" ht="7.5" customHeight="1">
      <c r="A73" s="252"/>
      <c r="B73" s="281"/>
      <c r="C73" s="282"/>
      <c r="D73" s="255"/>
      <c r="E73" s="255" t="s">
        <v>312</v>
      </c>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6"/>
      <c r="AR73" s="267">
        <v>0</v>
      </c>
      <c r="AS73" s="267">
        <v>0</v>
      </c>
      <c r="AT73" s="267">
        <f t="shared" si="2"/>
        <v>0</v>
      </c>
      <c r="AU73" s="267">
        <v>0</v>
      </c>
      <c r="AV73" s="267">
        <v>0</v>
      </c>
      <c r="AW73" s="268">
        <f t="shared" si="1"/>
        <v>0</v>
      </c>
      <c r="AX73" s="261"/>
    </row>
    <row r="74" spans="1:50" s="8" customFormat="1" ht="7.5" customHeight="1">
      <c r="A74" s="252"/>
      <c r="B74" s="281"/>
      <c r="C74" s="282"/>
      <c r="D74" s="255"/>
      <c r="E74" s="255" t="s">
        <v>300</v>
      </c>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6"/>
      <c r="AR74" s="267">
        <v>0</v>
      </c>
      <c r="AS74" s="267">
        <v>0</v>
      </c>
      <c r="AT74" s="267">
        <f t="shared" si="2"/>
        <v>0</v>
      </c>
      <c r="AU74" s="267">
        <v>0</v>
      </c>
      <c r="AV74" s="267">
        <v>0</v>
      </c>
      <c r="AW74" s="268">
        <f t="shared" si="1"/>
        <v>0</v>
      </c>
      <c r="AX74" s="261"/>
    </row>
    <row r="75" spans="1:50" s="8" customFormat="1" ht="7.5" customHeight="1">
      <c r="A75" s="252"/>
      <c r="B75" s="281"/>
      <c r="C75" s="282"/>
      <c r="D75" s="253" t="s">
        <v>313</v>
      </c>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6"/>
      <c r="AR75" s="262">
        <f>SUM(AR76+AR77)</f>
        <v>0</v>
      </c>
      <c r="AS75" s="262">
        <f>SUM(AS76+AS77)</f>
        <v>0</v>
      </c>
      <c r="AT75" s="262">
        <f t="shared" si="2"/>
        <v>0</v>
      </c>
      <c r="AU75" s="262">
        <f>SUM(AU76+AU77)</f>
        <v>0</v>
      </c>
      <c r="AV75" s="262">
        <f>SUM(AV76+AV77)</f>
        <v>0</v>
      </c>
      <c r="AW75" s="263">
        <f t="shared" si="1"/>
        <v>0</v>
      </c>
      <c r="AX75" s="261"/>
    </row>
    <row r="76" spans="1:50" s="8" customFormat="1" ht="7.5" customHeight="1">
      <c r="A76" s="252"/>
      <c r="B76" s="281"/>
      <c r="C76" s="282"/>
      <c r="D76" s="255"/>
      <c r="E76" s="255" t="s">
        <v>426</v>
      </c>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6"/>
      <c r="AR76" s="267">
        <v>0</v>
      </c>
      <c r="AS76" s="267">
        <v>0</v>
      </c>
      <c r="AT76" s="267">
        <f t="shared" si="2"/>
        <v>0</v>
      </c>
      <c r="AU76" s="267">
        <v>0</v>
      </c>
      <c r="AV76" s="267">
        <v>0</v>
      </c>
      <c r="AW76" s="268">
        <f t="shared" si="1"/>
        <v>0</v>
      </c>
      <c r="AX76" s="261"/>
    </row>
    <row r="77" spans="1:50" s="8" customFormat="1" ht="7.5" customHeight="1">
      <c r="A77" s="252"/>
      <c r="B77" s="281"/>
      <c r="C77" s="282"/>
      <c r="D77" s="255"/>
      <c r="E77" s="255" t="s">
        <v>314</v>
      </c>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6"/>
      <c r="AR77" s="267">
        <v>0</v>
      </c>
      <c r="AS77" s="267">
        <v>0</v>
      </c>
      <c r="AT77" s="267">
        <f t="shared" si="2"/>
        <v>0</v>
      </c>
      <c r="AU77" s="267">
        <v>0</v>
      </c>
      <c r="AV77" s="267">
        <v>0</v>
      </c>
      <c r="AW77" s="268">
        <f t="shared" si="1"/>
        <v>0</v>
      </c>
      <c r="AX77" s="261"/>
    </row>
    <row r="78" spans="1:50" s="8" customFormat="1" ht="7.5" customHeight="1">
      <c r="A78" s="252"/>
      <c r="B78" s="281"/>
      <c r="C78" s="282"/>
      <c r="D78" s="253" t="s">
        <v>427</v>
      </c>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6"/>
      <c r="AR78" s="260">
        <v>0</v>
      </c>
      <c r="AS78" s="260">
        <v>0</v>
      </c>
      <c r="AT78" s="262">
        <f t="shared" si="2"/>
        <v>0</v>
      </c>
      <c r="AU78" s="260">
        <v>0</v>
      </c>
      <c r="AV78" s="260">
        <v>0</v>
      </c>
      <c r="AW78" s="263">
        <f t="shared" si="1"/>
        <v>0</v>
      </c>
      <c r="AX78" s="269"/>
    </row>
    <row r="79" spans="1:50" s="8" customFormat="1" ht="7.5" customHeight="1">
      <c r="A79" s="252"/>
      <c r="B79" s="281"/>
      <c r="C79" s="282"/>
      <c r="D79" s="253" t="s">
        <v>315</v>
      </c>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6"/>
      <c r="AR79" s="260">
        <v>0</v>
      </c>
      <c r="AS79" s="260">
        <v>0</v>
      </c>
      <c r="AT79" s="260">
        <f t="shared" si="2"/>
        <v>0</v>
      </c>
      <c r="AU79" s="260">
        <v>0</v>
      </c>
      <c r="AV79" s="260">
        <v>0</v>
      </c>
      <c r="AW79" s="283">
        <f t="shared" si="1"/>
        <v>0</v>
      </c>
      <c r="AX79" s="269"/>
    </row>
    <row r="80" spans="1:50" s="8" customFormat="1" ht="7.5" customHeight="1">
      <c r="A80" s="10"/>
      <c r="B80" s="127"/>
      <c r="C80" s="284"/>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250"/>
      <c r="AS80" s="250"/>
      <c r="AT80" s="250"/>
      <c r="AU80" s="250"/>
      <c r="AV80" s="250"/>
      <c r="AW80" s="250"/>
      <c r="AX80" s="250"/>
    </row>
    <row r="81" spans="1:50" s="8" customFormat="1" ht="7.5" customHeight="1">
      <c r="A81" s="285"/>
      <c r="B81" s="286"/>
      <c r="C81" s="286" t="s">
        <v>359</v>
      </c>
      <c r="D81" s="286"/>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6"/>
      <c r="AR81" s="277">
        <f>SUM(AR61+AR70+AR75+AR78+AR79)</f>
        <v>0</v>
      </c>
      <c r="AS81" s="277">
        <f>SUM(AS61+AS70+AS75+AS78+AS79)</f>
        <v>0</v>
      </c>
      <c r="AT81" s="277">
        <f t="shared" si="2"/>
        <v>0</v>
      </c>
      <c r="AU81" s="277">
        <f>SUM(AU61+AU70+AU75+AU78+AU79)</f>
        <v>0</v>
      </c>
      <c r="AV81" s="277">
        <f>SUM(AV61+AV70+AV75+AV78+AV79)</f>
        <v>0</v>
      </c>
      <c r="AW81" s="278">
        <f>AV81-AR81</f>
        <v>0</v>
      </c>
      <c r="AX81" s="279"/>
    </row>
    <row r="82" spans="1:50" s="8" customFormat="1" ht="7.5" customHeight="1">
      <c r="A82" s="10"/>
      <c r="B82" s="127"/>
      <c r="C82" s="284"/>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250"/>
      <c r="AS82" s="250"/>
      <c r="AT82" s="250"/>
      <c r="AU82" s="250"/>
      <c r="AV82" s="250"/>
      <c r="AW82" s="250"/>
      <c r="AX82" s="250"/>
    </row>
    <row r="83" spans="1:50" s="8" customFormat="1" ht="7.5" customHeight="1">
      <c r="A83" s="285"/>
      <c r="B83" s="286" t="s">
        <v>331</v>
      </c>
      <c r="C83" s="287"/>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6"/>
      <c r="AR83" s="277">
        <f>SUM(AR85)</f>
        <v>0</v>
      </c>
      <c r="AS83" s="277">
        <f>SUM(AS85)</f>
        <v>0</v>
      </c>
      <c r="AT83" s="277">
        <f t="shared" si="2"/>
        <v>0</v>
      </c>
      <c r="AU83" s="277">
        <f>SUM(AU85)</f>
        <v>0</v>
      </c>
      <c r="AV83" s="277">
        <f>SUM(AV85)</f>
        <v>0</v>
      </c>
      <c r="AW83" s="278">
        <f>AV83-AR83</f>
        <v>0</v>
      </c>
      <c r="AX83" s="279"/>
    </row>
    <row r="84" spans="1:50" s="8" customFormat="1" ht="7.5" customHeight="1">
      <c r="A84" s="10"/>
      <c r="B84" s="127"/>
      <c r="C84" s="284"/>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250"/>
      <c r="AS84" s="250"/>
      <c r="AT84" s="250"/>
      <c r="AU84" s="250"/>
      <c r="AV84" s="250"/>
      <c r="AW84" s="250"/>
      <c r="AX84" s="250"/>
    </row>
    <row r="85" spans="1:50" s="8" customFormat="1" ht="7.5" customHeight="1">
      <c r="A85" s="252"/>
      <c r="B85" s="253"/>
      <c r="C85" s="288" t="s">
        <v>428</v>
      </c>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6"/>
      <c r="AR85" s="262">
        <f>AR92</f>
        <v>0</v>
      </c>
      <c r="AS85" s="262">
        <f>AS92</f>
        <v>0</v>
      </c>
      <c r="AT85" s="262">
        <f>SUM(AR85+AS85)</f>
        <v>0</v>
      </c>
      <c r="AU85" s="262">
        <f>AU92</f>
        <v>0</v>
      </c>
      <c r="AV85" s="262">
        <f>AV92</f>
        <v>0</v>
      </c>
      <c r="AW85" s="263">
        <f>AV85-AR85</f>
        <v>0</v>
      </c>
      <c r="AX85" s="261"/>
    </row>
    <row r="86" spans="1:50" s="8" customFormat="1" ht="7.5" customHeight="1" thickBot="1">
      <c r="A86" s="289"/>
      <c r="B86" s="290"/>
      <c r="C86" s="291"/>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92"/>
      <c r="AS86" s="292"/>
      <c r="AT86" s="292"/>
      <c r="AU86" s="292"/>
      <c r="AV86" s="292"/>
      <c r="AW86" s="292"/>
      <c r="AX86" s="292"/>
    </row>
    <row r="87" spans="1:50" s="8" customFormat="1" ht="7.5" customHeight="1" thickTop="1">
      <c r="A87" s="293"/>
      <c r="B87" s="294" t="s">
        <v>316</v>
      </c>
      <c r="C87" s="295"/>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6">
        <f>SUM(AR54+AR81+AR83)</f>
        <v>869353694</v>
      </c>
      <c r="AS87" s="296">
        <f>SUM(AS54+AS81+AS83)</f>
        <v>473765243</v>
      </c>
      <c r="AT87" s="296">
        <f>SUM(AR87+AS87)</f>
        <v>1343118937</v>
      </c>
      <c r="AU87" s="296">
        <f>SUM(AU54+AU81+AU83)</f>
        <v>1304116946</v>
      </c>
      <c r="AV87" s="296">
        <f>SUM(AV54+AV81+AV83)</f>
        <v>1304116946</v>
      </c>
      <c r="AW87" s="296">
        <f>AV87-AR87</f>
        <v>434763252</v>
      </c>
      <c r="AX87" s="297"/>
    </row>
    <row r="88" spans="1:50" s="8" customFormat="1" ht="7.5" customHeight="1">
      <c r="A88" s="10"/>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1"/>
      <c r="AS88" s="11"/>
      <c r="AT88" s="11"/>
      <c r="AU88" s="11"/>
      <c r="AV88" s="11"/>
      <c r="AW88" s="11"/>
      <c r="AX88" s="10"/>
    </row>
    <row r="89" spans="1:50" s="8" customFormat="1" ht="7.5" customHeight="1">
      <c r="A89" s="10"/>
      <c r="B89" s="127" t="s">
        <v>317</v>
      </c>
      <c r="C89" s="284"/>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1"/>
      <c r="AS89" s="11"/>
      <c r="AT89" s="11"/>
      <c r="AU89" s="11"/>
      <c r="AV89" s="11"/>
      <c r="AW89" s="11"/>
      <c r="AX89" s="10"/>
    </row>
    <row r="90" spans="1:50" s="8" customFormat="1" ht="7.5" customHeight="1">
      <c r="A90" s="10"/>
      <c r="B90" s="127"/>
      <c r="C90" s="298">
        <v>1</v>
      </c>
      <c r="D90" s="284" t="s">
        <v>429</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250">
        <v>0</v>
      </c>
      <c r="AS90" s="250">
        <v>0</v>
      </c>
      <c r="AT90" s="250">
        <f>AR90+AS90</f>
        <v>0</v>
      </c>
      <c r="AU90" s="250">
        <v>0</v>
      </c>
      <c r="AV90" s="250">
        <v>0</v>
      </c>
      <c r="AW90" s="251">
        <f>AV90-AR90</f>
        <v>0</v>
      </c>
      <c r="AX90" s="10"/>
    </row>
    <row r="91" spans="1:50" s="8" customFormat="1" ht="7.5" customHeight="1">
      <c r="A91" s="10"/>
      <c r="B91" s="127"/>
      <c r="C91" s="299"/>
      <c r="D91" s="284" t="s">
        <v>430</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250">
        <v>0</v>
      </c>
      <c r="AS91" s="250">
        <v>0</v>
      </c>
      <c r="AT91" s="250">
        <f>AR91+AS91</f>
        <v>0</v>
      </c>
      <c r="AU91" s="250">
        <v>0</v>
      </c>
      <c r="AV91" s="250">
        <v>0</v>
      </c>
      <c r="AW91" s="251">
        <f>AV91-AR91</f>
        <v>0</v>
      </c>
      <c r="AX91" s="10"/>
    </row>
    <row r="92" spans="1:50" s="8" customFormat="1" ht="7.5" customHeight="1">
      <c r="A92" s="10"/>
      <c r="B92" s="10"/>
      <c r="C92" s="300"/>
      <c r="D92" s="127" t="s">
        <v>431</v>
      </c>
      <c r="E92" s="127"/>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251">
        <f>SUM(AR90+AR91)</f>
        <v>0</v>
      </c>
      <c r="AS92" s="251">
        <f>SUM(AS90+AS91)</f>
        <v>0</v>
      </c>
      <c r="AT92" s="251">
        <f>SUM(AR92+AS92)</f>
        <v>0</v>
      </c>
      <c r="AU92" s="251">
        <f>SUM(AU90+AU91)</f>
        <v>0</v>
      </c>
      <c r="AV92" s="251">
        <f>SUM(AV90+AV91)</f>
        <v>0</v>
      </c>
      <c r="AW92" s="251">
        <f>AV92-AR92</f>
        <v>0</v>
      </c>
      <c r="AX92" s="301"/>
    </row>
    <row r="93" spans="1:50" s="8" customFormat="1" ht="7.5" customHeight="1">
      <c r="A93" s="302"/>
      <c r="B93" s="303"/>
      <c r="C93" s="304"/>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5"/>
      <c r="AS93" s="305"/>
      <c r="AT93" s="305"/>
      <c r="AU93" s="305"/>
      <c r="AV93" s="306"/>
      <c r="AW93" s="306"/>
      <c r="AX93" s="13"/>
    </row>
    <row r="94" spans="1:50" s="8" customFormat="1" ht="7.5" customHeight="1">
      <c r="A94" s="302"/>
      <c r="B94" s="303"/>
      <c r="C94" s="307"/>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5"/>
      <c r="AS94" s="305"/>
      <c r="AT94" s="305"/>
      <c r="AU94" s="305"/>
      <c r="AV94" s="305"/>
      <c r="AW94" s="305"/>
      <c r="AX94" s="10"/>
    </row>
    <row r="95" spans="1:50" s="12" customFormat="1" ht="7.5" customHeight="1">
      <c r="A95" s="308"/>
      <c r="B95" s="309"/>
      <c r="C95" s="310"/>
      <c r="D95" s="310"/>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c r="AL95" s="308"/>
      <c r="AM95" s="308"/>
      <c r="AN95" s="308"/>
      <c r="AO95" s="308"/>
      <c r="AP95" s="308"/>
      <c r="AQ95" s="308"/>
      <c r="AR95" s="305"/>
      <c r="AS95" s="305"/>
      <c r="AT95" s="305"/>
      <c r="AU95" s="305"/>
      <c r="AV95" s="305"/>
      <c r="AW95" s="305"/>
      <c r="AX95" s="10"/>
    </row>
    <row r="96" spans="1:50" s="12" customFormat="1" ht="7.5" customHeight="1">
      <c r="A96" s="311" t="s">
        <v>432</v>
      </c>
      <c r="B96" s="308"/>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5"/>
      <c r="AS96" s="305"/>
      <c r="AT96" s="305"/>
      <c r="AU96" s="305"/>
      <c r="AV96" s="305"/>
      <c r="AW96" s="305"/>
      <c r="AX96" s="13"/>
    </row>
    <row r="97" spans="1:49" s="313" customFormat="1" ht="12" customHeight="1">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row>
    <row r="98" spans="1:49" s="313" customFormat="1" ht="12" customHeight="1"/>
    <row r="99" spans="1:49" s="313" customFormat="1" ht="12" customHeight="1"/>
    <row r="100" spans="1:49" s="313" customFormat="1" ht="12" customHeight="1"/>
    <row r="101" spans="1:49" s="313" customFormat="1" ht="12" customHeight="1"/>
    <row r="102" spans="1:49" s="3" customFormat="1" ht="12" customHeight="1"/>
    <row r="103" spans="1:49" s="3" customFormat="1" ht="12" customHeight="1"/>
    <row r="104" spans="1:49" s="3" customFormat="1" ht="12" customHeight="1"/>
    <row r="105" spans="1:49" s="3" customFormat="1" ht="12" customHeight="1"/>
    <row r="106" spans="1:49" s="3" customFormat="1" ht="12" customHeight="1"/>
    <row r="107" spans="1:49" s="3" customFormat="1" ht="12" customHeight="1"/>
    <row r="108" spans="1:49" s="3" customFormat="1" ht="12" customHeight="1"/>
    <row r="109" spans="1:49" s="3" customFormat="1" ht="12" customHeight="1"/>
    <row r="110" spans="1:49" s="3" customFormat="1" ht="12" customHeight="1"/>
    <row r="111" spans="1:49" s="3" customFormat="1" ht="12" customHeight="1"/>
    <row r="112" spans="1:49" s="3" customFormat="1" ht="12" customHeight="1"/>
    <row r="113" s="3" customFormat="1" ht="12" customHeight="1"/>
    <row r="114" s="5" customFormat="1" ht="11.25"/>
    <row r="115" s="5" customFormat="1" ht="11.25"/>
    <row r="116" s="5" customFormat="1" ht="11.25"/>
    <row r="117" s="5" customFormat="1" ht="11.25"/>
    <row r="118" s="5" customFormat="1" ht="11.25"/>
    <row r="119" s="5" customFormat="1" ht="11.25"/>
    <row r="120" s="5" customFormat="1" ht="11.25"/>
    <row r="121" s="5" customFormat="1" ht="11.25"/>
    <row r="122" s="5" customFormat="1" ht="11.25"/>
    <row r="123" s="5" customFormat="1" ht="11.25"/>
    <row r="124" s="5" customFormat="1" ht="11.25"/>
    <row r="125" s="5" customFormat="1" ht="11.25"/>
    <row r="126" s="5" customFormat="1" ht="11.25"/>
    <row r="127" s="5" customFormat="1" ht="11.25"/>
    <row r="128" s="5" customFormat="1" ht="11.25"/>
    <row r="129" s="5" customFormat="1" ht="11.25"/>
    <row r="130" s="5" customFormat="1" ht="11.25"/>
    <row r="131" s="5" customFormat="1" ht="11.25"/>
    <row r="132" s="5" customFormat="1" ht="11.25"/>
    <row r="133" s="5" customFormat="1" ht="11.25"/>
    <row r="134" s="5" customFormat="1" ht="11.25"/>
    <row r="135" s="5" customFormat="1" ht="11.25"/>
    <row r="136" s="5" customFormat="1" ht="11.25"/>
    <row r="137" s="5" customFormat="1" ht="11.25"/>
    <row r="138" s="5" customFormat="1" ht="11.25"/>
    <row r="139" s="5" customFormat="1" ht="11.25"/>
    <row r="140" s="5" customFormat="1" ht="11.25"/>
    <row r="141" s="5" customFormat="1" ht="11.25"/>
    <row r="142" s="5" customFormat="1" ht="11.25"/>
    <row r="143" s="5" customFormat="1" ht="11.25"/>
    <row r="144" s="5" customFormat="1" ht="11.25"/>
    <row r="145" s="5" customFormat="1" ht="11.25"/>
    <row r="146" s="5" customFormat="1" ht="11.25"/>
    <row r="147" s="5" customFormat="1" ht="11.25"/>
    <row r="148" s="5" customFormat="1" ht="11.25"/>
    <row r="149" s="5" customFormat="1" ht="11.25"/>
    <row r="150" s="5" customFormat="1" ht="11.25"/>
    <row r="151" s="5" customFormat="1" ht="11.25"/>
    <row r="152" s="5" customFormat="1" ht="11.25"/>
    <row r="153" s="5" customFormat="1" ht="11.25"/>
    <row r="154" s="5" customFormat="1" ht="11.25"/>
    <row r="155" s="5" customFormat="1" ht="11.25"/>
    <row r="156" s="5" customFormat="1" ht="11.25"/>
    <row r="157" s="5" customFormat="1" ht="11.25"/>
    <row r="158" s="5" customFormat="1" ht="11.25"/>
    <row r="159" s="5" customFormat="1" ht="11.25"/>
    <row r="160" s="5" customFormat="1" ht="11.25"/>
    <row r="161" s="5" customFormat="1" ht="11.25"/>
    <row r="162" s="5" customFormat="1" ht="11.25"/>
    <row r="163" s="5" customFormat="1" ht="11.25"/>
    <row r="164" s="5" customFormat="1" ht="11.25"/>
    <row r="165" s="5" customFormat="1" ht="11.25"/>
    <row r="166" s="5" customFormat="1" ht="11.25"/>
    <row r="167" s="5" customFormat="1" ht="11.25"/>
    <row r="168" s="5" customFormat="1" ht="11.25"/>
    <row r="169" s="5" customFormat="1" ht="11.25"/>
    <row r="170" s="5" customFormat="1" ht="11.25"/>
    <row r="171" s="5" customFormat="1" ht="11.25"/>
    <row r="172" s="5" customFormat="1" ht="11.25"/>
    <row r="173" s="5" customFormat="1" ht="11.25"/>
    <row r="174" s="5" customFormat="1" ht="11.25"/>
    <row r="175" s="5" customFormat="1" ht="11.25"/>
    <row r="176" s="5" customFormat="1" ht="11.25"/>
    <row r="177" s="5" customFormat="1" ht="11.25"/>
    <row r="178" s="5" customFormat="1" ht="11.25"/>
    <row r="179" s="5" customFormat="1" ht="11.25"/>
    <row r="180" s="5" customFormat="1" ht="11.25"/>
    <row r="181" s="5" customFormat="1" ht="11.25"/>
    <row r="182" s="5" customFormat="1" ht="11.25"/>
    <row r="183" s="5" customFormat="1" ht="11.25"/>
    <row r="184" s="5" customFormat="1" ht="11.25"/>
    <row r="185" s="5" customFormat="1" ht="11.25"/>
    <row r="186" s="5" customFormat="1" ht="11.25"/>
    <row r="187" s="5" customFormat="1" ht="11.25"/>
    <row r="188" s="5" customFormat="1" ht="11.25"/>
    <row r="189" s="5" customFormat="1" ht="11.25"/>
    <row r="190" s="5" customFormat="1" ht="11.25"/>
    <row r="191" s="5" customFormat="1" ht="11.25"/>
    <row r="192" s="5" customFormat="1" ht="11.25"/>
    <row r="193" s="5" customFormat="1" ht="11.25"/>
    <row r="194" s="5" customFormat="1" ht="11.25"/>
    <row r="195" s="5" customFormat="1" ht="11.25"/>
    <row r="196" s="5" customFormat="1" ht="11.25"/>
    <row r="197" s="5" customFormat="1" ht="11.25"/>
    <row r="198" s="5" customFormat="1" ht="11.25"/>
    <row r="199" s="5" customFormat="1" ht="11.25"/>
    <row r="200" s="5" customFormat="1" ht="11.25"/>
    <row r="201" s="5" customFormat="1" ht="11.25"/>
    <row r="202" s="5" customFormat="1" ht="11.25"/>
    <row r="203" s="5" customFormat="1" ht="11.25"/>
    <row r="204" s="5" customFormat="1" ht="11.25"/>
    <row r="205" s="5" customFormat="1" ht="11.25"/>
    <row r="206" s="5" customFormat="1" ht="11.25"/>
    <row r="207" s="5" customFormat="1" ht="11.25"/>
    <row r="208" s="5" customFormat="1" ht="11.25"/>
    <row r="209" spans="1:50" s="5" customFormat="1" ht="11.25"/>
    <row r="210" spans="1:50" s="5" customFormat="1" ht="11.25"/>
    <row r="211" spans="1:50" s="5" customFormat="1" ht="11.25"/>
    <row r="212" spans="1:50" s="5" customFormat="1" ht="11.25"/>
    <row r="213" spans="1:50" s="5" customFormat="1" ht="11.25">
      <c r="A213" s="314"/>
      <c r="B213" s="314"/>
      <c r="C213" s="314"/>
      <c r="D213" s="314"/>
      <c r="E213" s="314"/>
      <c r="F213" s="314"/>
      <c r="G213" s="314"/>
      <c r="H213" s="314"/>
      <c r="I213" s="314"/>
      <c r="J213" s="314"/>
      <c r="K213" s="314"/>
      <c r="L213" s="314"/>
      <c r="M213" s="314"/>
      <c r="N213" s="314"/>
      <c r="O213" s="314"/>
      <c r="P213" s="314"/>
      <c r="Q213" s="314"/>
      <c r="R213" s="314"/>
      <c r="S213" s="314"/>
      <c r="T213" s="314"/>
      <c r="U213" s="314"/>
      <c r="V213" s="314"/>
      <c r="W213" s="314"/>
      <c r="X213" s="314"/>
      <c r="Y213" s="314"/>
      <c r="Z213" s="314"/>
      <c r="AA213" s="314"/>
      <c r="AB213" s="314"/>
      <c r="AC213" s="314"/>
      <c r="AD213" s="314"/>
      <c r="AE213" s="314"/>
      <c r="AF213" s="314"/>
      <c r="AG213" s="314"/>
      <c r="AH213" s="314"/>
      <c r="AI213" s="314"/>
      <c r="AJ213" s="314"/>
      <c r="AK213" s="314"/>
      <c r="AL213" s="314"/>
      <c r="AM213" s="314"/>
      <c r="AN213" s="314"/>
      <c r="AO213" s="314"/>
      <c r="AP213" s="314"/>
      <c r="AQ213" s="314"/>
      <c r="AR213" s="314"/>
      <c r="AS213" s="314"/>
      <c r="AT213" s="314"/>
      <c r="AU213" s="314"/>
      <c r="AV213" s="314"/>
      <c r="AW213" s="314"/>
      <c r="AX213" s="314"/>
    </row>
    <row r="214" spans="1:50" s="5" customFormat="1" ht="11.25">
      <c r="A214" s="314"/>
      <c r="B214" s="314"/>
      <c r="C214" s="314"/>
      <c r="D214" s="314"/>
      <c r="E214" s="314"/>
      <c r="F214" s="314"/>
      <c r="G214" s="314"/>
      <c r="H214" s="314"/>
      <c r="I214" s="314"/>
      <c r="J214" s="314"/>
      <c r="K214" s="314"/>
      <c r="L214" s="314"/>
      <c r="M214" s="314"/>
      <c r="N214" s="314"/>
      <c r="O214" s="314"/>
      <c r="P214" s="314"/>
      <c r="Q214" s="314"/>
      <c r="R214" s="314"/>
      <c r="S214" s="314"/>
      <c r="T214" s="314"/>
      <c r="U214" s="314"/>
      <c r="V214" s="314"/>
      <c r="W214" s="314"/>
      <c r="X214" s="314"/>
      <c r="Y214" s="314"/>
      <c r="Z214" s="314"/>
      <c r="AA214" s="314"/>
      <c r="AB214" s="314"/>
      <c r="AC214" s="314"/>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4"/>
    </row>
    <row r="215" spans="1:50" s="5" customFormat="1" ht="11.25">
      <c r="A215" s="314"/>
      <c r="B215" s="314"/>
      <c r="C215" s="314"/>
      <c r="D215" s="314"/>
      <c r="E215" s="314"/>
      <c r="F215" s="314"/>
      <c r="G215" s="314"/>
      <c r="H215" s="314"/>
      <c r="I215" s="314"/>
      <c r="J215" s="314"/>
      <c r="K215" s="314"/>
      <c r="L215" s="314"/>
      <c r="M215" s="314"/>
      <c r="N215" s="314"/>
      <c r="O215" s="314"/>
      <c r="P215" s="314"/>
      <c r="Q215" s="314"/>
      <c r="R215" s="314"/>
      <c r="S215" s="314"/>
      <c r="T215" s="314"/>
      <c r="U215" s="314"/>
      <c r="V215" s="314"/>
      <c r="W215" s="314"/>
      <c r="X215" s="314"/>
      <c r="Y215" s="314"/>
      <c r="Z215" s="314"/>
      <c r="AA215" s="314"/>
      <c r="AB215" s="314"/>
      <c r="AC215" s="314"/>
      <c r="AD215" s="314"/>
      <c r="AE215" s="314"/>
      <c r="AF215" s="314"/>
      <c r="AG215" s="314"/>
      <c r="AH215" s="314"/>
      <c r="AI215" s="314"/>
      <c r="AJ215" s="314"/>
      <c r="AK215" s="314"/>
      <c r="AL215" s="314"/>
      <c r="AM215" s="314"/>
      <c r="AN215" s="314"/>
      <c r="AO215" s="314"/>
      <c r="AP215" s="314"/>
      <c r="AQ215" s="314"/>
      <c r="AR215" s="314"/>
      <c r="AS215" s="314"/>
      <c r="AT215" s="314"/>
      <c r="AU215" s="314"/>
      <c r="AV215" s="314"/>
      <c r="AW215" s="314"/>
      <c r="AX215" s="314"/>
    </row>
    <row r="216" spans="1:50" s="5" customFormat="1" ht="11.25">
      <c r="A216" s="314"/>
      <c r="B216" s="314"/>
      <c r="C216" s="314"/>
      <c r="D216" s="314"/>
      <c r="E216" s="314"/>
      <c r="F216" s="314"/>
      <c r="G216" s="314"/>
      <c r="H216" s="314"/>
      <c r="I216" s="314"/>
      <c r="J216" s="314"/>
      <c r="K216" s="314"/>
      <c r="L216" s="314"/>
      <c r="M216" s="314"/>
      <c r="N216" s="314"/>
      <c r="O216" s="314"/>
      <c r="P216" s="314"/>
      <c r="Q216" s="314"/>
      <c r="R216" s="314"/>
      <c r="S216" s="314"/>
      <c r="T216" s="314"/>
      <c r="U216" s="314"/>
      <c r="V216" s="314"/>
      <c r="W216" s="314"/>
      <c r="X216" s="314"/>
      <c r="Y216" s="314"/>
      <c r="Z216" s="314"/>
      <c r="AA216" s="314"/>
      <c r="AB216" s="314"/>
      <c r="AC216" s="314"/>
      <c r="AD216" s="314"/>
      <c r="AE216" s="314"/>
      <c r="AF216" s="314"/>
      <c r="AG216" s="314"/>
      <c r="AH216" s="314"/>
      <c r="AI216" s="314"/>
      <c r="AJ216" s="314"/>
      <c r="AK216" s="314"/>
      <c r="AL216" s="314"/>
      <c r="AM216" s="314"/>
      <c r="AN216" s="314"/>
      <c r="AO216" s="314"/>
      <c r="AP216" s="314"/>
      <c r="AQ216" s="314"/>
      <c r="AR216" s="314"/>
      <c r="AS216" s="314"/>
      <c r="AT216" s="314"/>
      <c r="AU216" s="314"/>
      <c r="AV216" s="314"/>
      <c r="AW216" s="314"/>
      <c r="AX216" s="314"/>
    </row>
    <row r="217" spans="1:50" s="5" customFormat="1" ht="11.25">
      <c r="A217" s="314"/>
      <c r="B217" s="314"/>
      <c r="C217" s="314"/>
      <c r="D217" s="314"/>
      <c r="E217" s="314"/>
      <c r="F217" s="314"/>
      <c r="G217" s="314"/>
      <c r="H217" s="314"/>
      <c r="I217" s="314"/>
      <c r="J217" s="314"/>
      <c r="K217" s="314"/>
      <c r="L217" s="314"/>
      <c r="M217" s="314"/>
      <c r="N217" s="314"/>
      <c r="O217" s="314"/>
      <c r="P217" s="314"/>
      <c r="Q217" s="314"/>
      <c r="R217" s="314"/>
      <c r="S217" s="314"/>
      <c r="T217" s="314"/>
      <c r="U217" s="314"/>
      <c r="V217" s="314"/>
      <c r="W217" s="314"/>
      <c r="X217" s="314"/>
      <c r="Y217" s="314"/>
      <c r="Z217" s="314"/>
      <c r="AA217" s="314"/>
      <c r="AB217" s="314"/>
      <c r="AC217" s="314"/>
      <c r="AD217" s="314"/>
      <c r="AE217" s="314"/>
      <c r="AF217" s="314"/>
      <c r="AG217" s="314"/>
      <c r="AH217" s="314"/>
      <c r="AI217" s="314"/>
      <c r="AJ217" s="314"/>
      <c r="AK217" s="314"/>
      <c r="AL217" s="314"/>
      <c r="AM217" s="314"/>
      <c r="AN217" s="314"/>
      <c r="AO217" s="314"/>
      <c r="AP217" s="314"/>
      <c r="AQ217" s="314"/>
      <c r="AR217" s="314"/>
      <c r="AS217" s="314"/>
      <c r="AT217" s="314"/>
      <c r="AU217" s="314"/>
      <c r="AV217" s="314"/>
      <c r="AW217" s="314"/>
      <c r="AX217" s="314"/>
    </row>
    <row r="218" spans="1:50" s="5" customFormat="1" ht="11.25">
      <c r="A218" s="314"/>
      <c r="B218" s="314"/>
      <c r="C218" s="314"/>
      <c r="D218" s="314"/>
      <c r="E218" s="314"/>
      <c r="F218" s="314"/>
      <c r="G218" s="314"/>
      <c r="H218" s="314"/>
      <c r="I218" s="314"/>
      <c r="J218" s="314"/>
      <c r="K218" s="314"/>
      <c r="L218" s="314"/>
      <c r="M218" s="314"/>
      <c r="N218" s="314"/>
      <c r="O218" s="314"/>
      <c r="P218" s="314"/>
      <c r="Q218" s="314"/>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4"/>
      <c r="AS218" s="314"/>
      <c r="AT218" s="314"/>
      <c r="AU218" s="314"/>
      <c r="AV218" s="314"/>
      <c r="AW218" s="314"/>
      <c r="AX218" s="314"/>
    </row>
    <row r="219" spans="1:50" s="5" customFormat="1" ht="11.25">
      <c r="A219" s="314"/>
      <c r="B219" s="314"/>
      <c r="C219" s="314"/>
      <c r="D219" s="314"/>
      <c r="E219" s="314"/>
      <c r="F219" s="314"/>
      <c r="G219" s="314"/>
      <c r="H219" s="314"/>
      <c r="I219" s="314"/>
      <c r="J219" s="314"/>
      <c r="K219" s="314"/>
      <c r="L219" s="314"/>
      <c r="M219" s="314"/>
      <c r="N219" s="314"/>
      <c r="O219" s="314"/>
      <c r="P219" s="314"/>
      <c r="Q219" s="314"/>
      <c r="R219" s="314"/>
      <c r="S219" s="314"/>
      <c r="T219" s="314"/>
      <c r="U219" s="314"/>
      <c r="V219" s="314"/>
      <c r="W219" s="314"/>
      <c r="X219" s="314"/>
      <c r="Y219" s="314"/>
      <c r="Z219" s="314"/>
      <c r="AA219" s="314"/>
      <c r="AB219" s="314"/>
      <c r="AC219" s="314"/>
      <c r="AD219" s="314"/>
      <c r="AE219" s="314"/>
      <c r="AF219" s="314"/>
      <c r="AG219" s="314"/>
      <c r="AH219" s="314"/>
      <c r="AI219" s="314"/>
      <c r="AJ219" s="314"/>
      <c r="AK219" s="314"/>
      <c r="AL219" s="314"/>
      <c r="AM219" s="314"/>
      <c r="AN219" s="314"/>
      <c r="AO219" s="314"/>
      <c r="AP219" s="314"/>
      <c r="AQ219" s="314"/>
      <c r="AR219" s="314"/>
      <c r="AS219" s="314"/>
      <c r="AT219" s="314"/>
      <c r="AU219" s="314"/>
      <c r="AV219" s="314"/>
      <c r="AW219" s="314"/>
      <c r="AX219" s="314"/>
    </row>
    <row r="220" spans="1:50" s="5" customFormat="1" ht="11.25">
      <c r="A220" s="314"/>
      <c r="B220" s="314"/>
      <c r="C220" s="314"/>
      <c r="D220" s="314"/>
      <c r="E220" s="314"/>
      <c r="F220" s="314"/>
      <c r="G220" s="314"/>
      <c r="H220" s="314"/>
      <c r="I220" s="314"/>
      <c r="J220" s="314"/>
      <c r="K220" s="314"/>
      <c r="L220" s="314"/>
      <c r="M220" s="314"/>
      <c r="N220" s="314"/>
      <c r="O220" s="314"/>
      <c r="P220" s="314"/>
      <c r="Q220" s="314"/>
      <c r="R220" s="314"/>
      <c r="S220" s="314"/>
      <c r="T220" s="314"/>
      <c r="U220" s="314"/>
      <c r="V220" s="314"/>
      <c r="W220" s="314"/>
      <c r="X220" s="314"/>
      <c r="Y220" s="314"/>
      <c r="Z220" s="314"/>
      <c r="AA220" s="314"/>
      <c r="AB220" s="314"/>
      <c r="AC220" s="314"/>
      <c r="AD220" s="314"/>
      <c r="AE220" s="314"/>
      <c r="AF220" s="314"/>
      <c r="AG220" s="314"/>
      <c r="AH220" s="314"/>
      <c r="AI220" s="314"/>
      <c r="AJ220" s="314"/>
      <c r="AK220" s="314"/>
      <c r="AL220" s="314"/>
      <c r="AM220" s="314"/>
      <c r="AN220" s="314"/>
      <c r="AO220" s="314"/>
      <c r="AP220" s="314"/>
      <c r="AQ220" s="314"/>
      <c r="AR220" s="314"/>
      <c r="AS220" s="314"/>
      <c r="AT220" s="314"/>
      <c r="AU220" s="314"/>
      <c r="AV220" s="314"/>
      <c r="AW220" s="314"/>
      <c r="AX220" s="314"/>
    </row>
    <row r="221" spans="1:50" s="5" customFormat="1" ht="11.25">
      <c r="A221" s="314"/>
      <c r="B221" s="314"/>
      <c r="C221" s="314"/>
      <c r="D221" s="314"/>
      <c r="E221" s="314"/>
      <c r="F221" s="314"/>
      <c r="G221" s="314"/>
      <c r="H221" s="314"/>
      <c r="I221" s="314"/>
      <c r="J221" s="314"/>
      <c r="K221" s="314"/>
      <c r="L221" s="314"/>
      <c r="M221" s="314"/>
      <c r="N221" s="314"/>
      <c r="O221" s="314"/>
      <c r="P221" s="314"/>
      <c r="Q221" s="314"/>
      <c r="R221" s="314"/>
      <c r="S221" s="314"/>
      <c r="T221" s="314"/>
      <c r="U221" s="314"/>
      <c r="V221" s="314"/>
      <c r="W221" s="314"/>
      <c r="X221" s="314"/>
      <c r="Y221" s="314"/>
      <c r="Z221" s="314"/>
      <c r="AA221" s="314"/>
      <c r="AB221" s="314"/>
      <c r="AC221" s="314"/>
      <c r="AD221" s="314"/>
      <c r="AE221" s="314"/>
      <c r="AF221" s="314"/>
      <c r="AG221" s="314"/>
      <c r="AH221" s="314"/>
      <c r="AI221" s="314"/>
      <c r="AJ221" s="314"/>
      <c r="AK221" s="314"/>
      <c r="AL221" s="314"/>
      <c r="AM221" s="314"/>
      <c r="AN221" s="314"/>
      <c r="AO221" s="314"/>
      <c r="AP221" s="314"/>
      <c r="AQ221" s="314"/>
      <c r="AR221" s="314"/>
      <c r="AS221" s="314"/>
      <c r="AT221" s="314"/>
      <c r="AU221" s="314"/>
      <c r="AV221" s="314"/>
      <c r="AW221" s="314"/>
      <c r="AX221" s="314"/>
    </row>
    <row r="222" spans="1:50" s="5" customFormat="1" ht="11.25">
      <c r="A222" s="314"/>
      <c r="B222" s="314"/>
      <c r="C222" s="314"/>
      <c r="D222" s="314"/>
      <c r="E222" s="314"/>
      <c r="F222" s="314"/>
      <c r="G222" s="314"/>
      <c r="H222" s="314"/>
      <c r="I222" s="314"/>
      <c r="J222" s="314"/>
      <c r="K222" s="314"/>
      <c r="L222" s="314"/>
      <c r="M222" s="314"/>
      <c r="N222" s="314"/>
      <c r="O222" s="314"/>
      <c r="P222" s="314"/>
      <c r="Q222" s="314"/>
      <c r="R222" s="314"/>
      <c r="S222" s="314"/>
      <c r="T222" s="314"/>
      <c r="U222" s="314"/>
      <c r="V222" s="314"/>
      <c r="W222" s="314"/>
      <c r="X222" s="314"/>
      <c r="Y222" s="314"/>
      <c r="Z222" s="314"/>
      <c r="AA222" s="314"/>
      <c r="AB222" s="314"/>
      <c r="AC222" s="314"/>
      <c r="AD222" s="314"/>
      <c r="AE222" s="314"/>
      <c r="AF222" s="314"/>
      <c r="AG222" s="314"/>
      <c r="AH222" s="314"/>
      <c r="AI222" s="314"/>
      <c r="AJ222" s="314"/>
      <c r="AK222" s="314"/>
      <c r="AL222" s="314"/>
      <c r="AM222" s="314"/>
      <c r="AN222" s="314"/>
      <c r="AO222" s="314"/>
      <c r="AP222" s="314"/>
      <c r="AQ222" s="314"/>
      <c r="AR222" s="314"/>
      <c r="AS222" s="314"/>
      <c r="AT222" s="314"/>
      <c r="AU222" s="314"/>
      <c r="AV222" s="314"/>
      <c r="AW222" s="314"/>
      <c r="AX222" s="314"/>
    </row>
    <row r="223" spans="1:50" s="5" customFormat="1" ht="11.25">
      <c r="A223" s="314"/>
      <c r="B223" s="314"/>
      <c r="C223" s="314"/>
      <c r="D223" s="314"/>
      <c r="E223" s="314"/>
      <c r="F223" s="314"/>
      <c r="G223" s="314"/>
      <c r="H223" s="314"/>
      <c r="I223" s="314"/>
      <c r="J223" s="314"/>
      <c r="K223" s="314"/>
      <c r="L223" s="314"/>
      <c r="M223" s="314"/>
      <c r="N223" s="314"/>
      <c r="O223" s="314"/>
      <c r="P223" s="314"/>
      <c r="Q223" s="314"/>
      <c r="R223" s="314"/>
      <c r="S223" s="314"/>
      <c r="T223" s="314"/>
      <c r="U223" s="314"/>
      <c r="V223" s="314"/>
      <c r="W223" s="314"/>
      <c r="X223" s="314"/>
      <c r="Y223" s="314"/>
      <c r="Z223" s="314"/>
      <c r="AA223" s="314"/>
      <c r="AB223" s="314"/>
      <c r="AC223" s="314"/>
      <c r="AD223" s="314"/>
      <c r="AE223" s="314"/>
      <c r="AF223" s="314"/>
      <c r="AG223" s="314"/>
      <c r="AH223" s="314"/>
      <c r="AI223" s="314"/>
      <c r="AJ223" s="314"/>
      <c r="AK223" s="314"/>
      <c r="AL223" s="314"/>
      <c r="AM223" s="314"/>
      <c r="AN223" s="314"/>
      <c r="AO223" s="314"/>
      <c r="AP223" s="314"/>
      <c r="AQ223" s="314"/>
      <c r="AR223" s="314"/>
      <c r="AS223" s="314"/>
      <c r="AT223" s="314"/>
      <c r="AU223" s="314"/>
      <c r="AV223" s="314"/>
      <c r="AW223" s="314"/>
      <c r="AX223" s="314"/>
    </row>
    <row r="224" spans="1:50" s="5" customFormat="1" ht="11.25">
      <c r="A224" s="314"/>
      <c r="B224" s="314"/>
      <c r="C224" s="314"/>
      <c r="D224" s="314"/>
      <c r="E224" s="314"/>
      <c r="F224" s="314"/>
      <c r="G224" s="314"/>
      <c r="H224" s="314"/>
      <c r="I224" s="314"/>
      <c r="J224" s="314"/>
      <c r="K224" s="314"/>
      <c r="L224" s="314"/>
      <c r="M224" s="314"/>
      <c r="N224" s="314"/>
      <c r="O224" s="314"/>
      <c r="P224" s="314"/>
      <c r="Q224" s="314"/>
      <c r="R224" s="314"/>
      <c r="S224" s="314"/>
      <c r="T224" s="314"/>
      <c r="U224" s="314"/>
      <c r="V224" s="314"/>
      <c r="W224" s="314"/>
      <c r="X224" s="314"/>
      <c r="Y224" s="314"/>
      <c r="Z224" s="314"/>
      <c r="AA224" s="314"/>
      <c r="AB224" s="314"/>
      <c r="AC224" s="314"/>
      <c r="AD224" s="314"/>
      <c r="AE224" s="314"/>
      <c r="AF224" s="314"/>
      <c r="AG224" s="314"/>
      <c r="AH224" s="314"/>
      <c r="AI224" s="314"/>
      <c r="AJ224" s="314"/>
      <c r="AK224" s="314"/>
      <c r="AL224" s="314"/>
      <c r="AM224" s="314"/>
      <c r="AN224" s="314"/>
      <c r="AO224" s="314"/>
      <c r="AP224" s="314"/>
      <c r="AQ224" s="314"/>
      <c r="AR224" s="314"/>
      <c r="AS224" s="314"/>
      <c r="AT224" s="314"/>
      <c r="AU224" s="314"/>
      <c r="AV224" s="314"/>
      <c r="AW224" s="314"/>
      <c r="AX224" s="314"/>
    </row>
    <row r="225" spans="1:50" s="5" customFormat="1" ht="11.25">
      <c r="A225" s="314"/>
      <c r="B225" s="314"/>
      <c r="C225" s="314"/>
      <c r="D225" s="314"/>
      <c r="E225" s="314"/>
      <c r="F225" s="314"/>
      <c r="G225" s="314"/>
      <c r="H225" s="314"/>
      <c r="I225" s="314"/>
      <c r="J225" s="314"/>
      <c r="K225" s="314"/>
      <c r="L225" s="314"/>
      <c r="M225" s="314"/>
      <c r="N225" s="314"/>
      <c r="O225" s="314"/>
      <c r="P225" s="314"/>
      <c r="Q225" s="314"/>
      <c r="R225" s="314"/>
      <c r="S225" s="314"/>
      <c r="T225" s="314"/>
      <c r="U225" s="314"/>
      <c r="V225" s="314"/>
      <c r="W225" s="314"/>
      <c r="X225" s="314"/>
      <c r="Y225" s="314"/>
      <c r="Z225" s="314"/>
      <c r="AA225" s="314"/>
      <c r="AB225" s="314"/>
      <c r="AC225" s="314"/>
      <c r="AD225" s="314"/>
      <c r="AE225" s="314"/>
      <c r="AF225" s="314"/>
      <c r="AG225" s="314"/>
      <c r="AH225" s="314"/>
      <c r="AI225" s="314"/>
      <c r="AJ225" s="314"/>
      <c r="AK225" s="314"/>
      <c r="AL225" s="314"/>
      <c r="AM225" s="314"/>
      <c r="AN225" s="314"/>
      <c r="AO225" s="314"/>
      <c r="AP225" s="314"/>
      <c r="AQ225" s="314"/>
      <c r="AR225" s="314"/>
      <c r="AS225" s="314"/>
      <c r="AT225" s="314"/>
      <c r="AU225" s="314"/>
      <c r="AV225" s="314"/>
      <c r="AW225" s="314"/>
      <c r="AX225" s="314"/>
    </row>
    <row r="226" spans="1:50" s="5" customFormat="1" ht="11.25">
      <c r="A226" s="314"/>
      <c r="B226" s="314"/>
      <c r="C226" s="314"/>
      <c r="D226" s="314"/>
      <c r="E226" s="314"/>
      <c r="F226" s="314"/>
      <c r="G226" s="314"/>
      <c r="H226" s="314"/>
      <c r="I226" s="314"/>
      <c r="J226" s="314"/>
      <c r="K226" s="314"/>
      <c r="L226" s="314"/>
      <c r="M226" s="314"/>
      <c r="N226" s="314"/>
      <c r="O226" s="314"/>
      <c r="P226" s="314"/>
      <c r="Q226" s="314"/>
      <c r="R226" s="314"/>
      <c r="S226" s="314"/>
      <c r="T226" s="314"/>
      <c r="U226" s="314"/>
      <c r="V226" s="314"/>
      <c r="W226" s="314"/>
      <c r="X226" s="314"/>
      <c r="Y226" s="314"/>
      <c r="Z226" s="314"/>
      <c r="AA226" s="314"/>
      <c r="AB226" s="314"/>
      <c r="AC226" s="314"/>
      <c r="AD226" s="314"/>
      <c r="AE226" s="314"/>
      <c r="AF226" s="314"/>
      <c r="AG226" s="314"/>
      <c r="AH226" s="314"/>
      <c r="AI226" s="314"/>
      <c r="AJ226" s="314"/>
      <c r="AK226" s="314"/>
      <c r="AL226" s="314"/>
      <c r="AM226" s="314"/>
      <c r="AN226" s="314"/>
      <c r="AO226" s="314"/>
      <c r="AP226" s="314"/>
      <c r="AQ226" s="314"/>
      <c r="AR226" s="314"/>
      <c r="AS226" s="314"/>
      <c r="AT226" s="314"/>
      <c r="AU226" s="314"/>
      <c r="AV226" s="314"/>
      <c r="AW226" s="314"/>
      <c r="AX226" s="314"/>
    </row>
    <row r="227" spans="1:50" s="5" customFormat="1" ht="11.25">
      <c r="A227" s="314"/>
      <c r="B227" s="314"/>
      <c r="C227" s="314"/>
      <c r="D227" s="314"/>
      <c r="E227" s="314"/>
      <c r="F227" s="314"/>
      <c r="G227" s="314"/>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4"/>
    </row>
    <row r="228" spans="1:50" s="5" customFormat="1" ht="11.25">
      <c r="A228" s="314"/>
      <c r="B228" s="314"/>
      <c r="C228" s="314"/>
      <c r="D228" s="314"/>
      <c r="E228" s="314"/>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4"/>
      <c r="AD228" s="314"/>
      <c r="AE228" s="314"/>
      <c r="AF228" s="314"/>
      <c r="AG228" s="314"/>
      <c r="AH228" s="314"/>
      <c r="AI228" s="314"/>
      <c r="AJ228" s="314"/>
      <c r="AK228" s="314"/>
      <c r="AL228" s="314"/>
      <c r="AM228" s="314"/>
      <c r="AN228" s="314"/>
      <c r="AO228" s="314"/>
      <c r="AP228" s="314"/>
      <c r="AQ228" s="314"/>
      <c r="AR228" s="314"/>
      <c r="AS228" s="314"/>
      <c r="AT228" s="314"/>
      <c r="AU228" s="314"/>
      <c r="AV228" s="314"/>
      <c r="AW228" s="314"/>
      <c r="AX228" s="314"/>
    </row>
    <row r="229" spans="1:50" s="5" customFormat="1" ht="11.25">
      <c r="A229" s="314"/>
      <c r="B229" s="314"/>
      <c r="C229" s="314"/>
      <c r="D229" s="314"/>
      <c r="E229" s="314"/>
      <c r="F229" s="314"/>
      <c r="G229" s="314"/>
      <c r="H229" s="314"/>
      <c r="I229" s="314"/>
      <c r="J229" s="314"/>
      <c r="K229" s="314"/>
      <c r="L229" s="314"/>
      <c r="M229" s="314"/>
      <c r="N229" s="314"/>
      <c r="O229" s="314"/>
      <c r="P229" s="314"/>
      <c r="Q229" s="314"/>
      <c r="R229" s="314"/>
      <c r="S229" s="314"/>
      <c r="T229" s="314"/>
      <c r="U229" s="314"/>
      <c r="V229" s="314"/>
      <c r="W229" s="314"/>
      <c r="X229" s="314"/>
      <c r="Y229" s="314"/>
      <c r="Z229" s="314"/>
      <c r="AA229" s="314"/>
      <c r="AB229" s="314"/>
      <c r="AC229" s="314"/>
      <c r="AD229" s="314"/>
      <c r="AE229" s="314"/>
      <c r="AF229" s="314"/>
      <c r="AG229" s="314"/>
      <c r="AH229" s="314"/>
      <c r="AI229" s="314"/>
      <c r="AJ229" s="314"/>
      <c r="AK229" s="314"/>
      <c r="AL229" s="314"/>
      <c r="AM229" s="314"/>
      <c r="AN229" s="314"/>
      <c r="AO229" s="314"/>
      <c r="AP229" s="314"/>
      <c r="AQ229" s="314"/>
      <c r="AR229" s="314"/>
      <c r="AS229" s="314"/>
      <c r="AT229" s="314"/>
      <c r="AU229" s="314"/>
      <c r="AV229" s="314"/>
      <c r="AW229" s="314"/>
      <c r="AX229" s="314"/>
    </row>
    <row r="230" spans="1:50" s="5" customFormat="1" ht="11.25">
      <c r="A230" s="314"/>
      <c r="B230" s="314"/>
      <c r="C230" s="314"/>
      <c r="D230" s="314"/>
      <c r="E230" s="314"/>
      <c r="F230" s="314"/>
      <c r="G230" s="314"/>
      <c r="H230" s="314"/>
      <c r="I230" s="314"/>
      <c r="J230" s="314"/>
      <c r="K230" s="314"/>
      <c r="L230" s="314"/>
      <c r="M230" s="314"/>
      <c r="N230" s="314"/>
      <c r="O230" s="314"/>
      <c r="P230" s="314"/>
      <c r="Q230" s="314"/>
      <c r="R230" s="314"/>
      <c r="S230" s="314"/>
      <c r="T230" s="314"/>
      <c r="U230" s="314"/>
      <c r="V230" s="314"/>
      <c r="W230" s="314"/>
      <c r="X230" s="314"/>
      <c r="Y230" s="314"/>
      <c r="Z230" s="314"/>
      <c r="AA230" s="314"/>
      <c r="AB230" s="314"/>
      <c r="AC230" s="314"/>
      <c r="AD230" s="314"/>
      <c r="AE230" s="314"/>
      <c r="AF230" s="314"/>
      <c r="AG230" s="314"/>
      <c r="AH230" s="314"/>
      <c r="AI230" s="314"/>
      <c r="AJ230" s="314"/>
      <c r="AK230" s="314"/>
      <c r="AL230" s="314"/>
      <c r="AM230" s="314"/>
      <c r="AN230" s="314"/>
      <c r="AO230" s="314"/>
      <c r="AP230" s="314"/>
      <c r="AQ230" s="314"/>
      <c r="AR230" s="314"/>
      <c r="AS230" s="314"/>
      <c r="AT230" s="314"/>
      <c r="AU230" s="314"/>
      <c r="AV230" s="314"/>
      <c r="AW230" s="314"/>
      <c r="AX230" s="314"/>
    </row>
    <row r="231" spans="1:50" s="5" customFormat="1" ht="11.25">
      <c r="A231" s="314"/>
      <c r="B231" s="314"/>
      <c r="C231" s="314"/>
      <c r="D231" s="314"/>
      <c r="E231" s="314"/>
      <c r="F231" s="314"/>
      <c r="G231" s="314"/>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4"/>
      <c r="AR231" s="314"/>
      <c r="AS231" s="314"/>
      <c r="AT231" s="314"/>
      <c r="AU231" s="314"/>
      <c r="AV231" s="314"/>
      <c r="AW231" s="314"/>
      <c r="AX231" s="314"/>
    </row>
    <row r="232" spans="1:50" s="5" customFormat="1" ht="11.25">
      <c r="A232" s="314"/>
      <c r="B232" s="314"/>
      <c r="C232" s="314"/>
      <c r="D232" s="314"/>
      <c r="E232" s="314"/>
      <c r="F232" s="314"/>
      <c r="G232" s="314"/>
      <c r="H232" s="314"/>
      <c r="I232" s="314"/>
      <c r="J232" s="314"/>
      <c r="K232" s="314"/>
      <c r="L232" s="314"/>
      <c r="M232" s="314"/>
      <c r="N232" s="314"/>
      <c r="O232" s="314"/>
      <c r="P232" s="314"/>
      <c r="Q232" s="314"/>
      <c r="R232" s="314"/>
      <c r="S232" s="314"/>
      <c r="T232" s="314"/>
      <c r="U232" s="314"/>
      <c r="V232" s="314"/>
      <c r="W232" s="314"/>
      <c r="X232" s="314"/>
      <c r="Y232" s="314"/>
      <c r="Z232" s="314"/>
      <c r="AA232" s="314"/>
      <c r="AB232" s="314"/>
      <c r="AC232" s="314"/>
      <c r="AD232" s="314"/>
      <c r="AE232" s="314"/>
      <c r="AF232" s="314"/>
      <c r="AG232" s="314"/>
      <c r="AH232" s="314"/>
      <c r="AI232" s="314"/>
      <c r="AJ232" s="314"/>
      <c r="AK232" s="314"/>
      <c r="AL232" s="314"/>
      <c r="AM232" s="314"/>
      <c r="AN232" s="314"/>
      <c r="AO232" s="314"/>
      <c r="AP232" s="314"/>
      <c r="AQ232" s="314"/>
      <c r="AR232" s="314"/>
      <c r="AS232" s="314"/>
      <c r="AT232" s="314"/>
      <c r="AU232" s="314"/>
      <c r="AV232" s="314"/>
      <c r="AW232" s="314"/>
      <c r="AX232" s="314"/>
    </row>
    <row r="233" spans="1:50" s="5" customFormat="1" ht="11.25">
      <c r="A233" s="314"/>
      <c r="B233" s="314"/>
      <c r="C233" s="314"/>
      <c r="D233" s="314"/>
      <c r="E233" s="314"/>
      <c r="F233" s="314"/>
      <c r="G233" s="314"/>
      <c r="H233" s="314"/>
      <c r="I233" s="314"/>
      <c r="J233" s="314"/>
      <c r="K233" s="314"/>
      <c r="L233" s="314"/>
      <c r="M233" s="314"/>
      <c r="N233" s="314"/>
      <c r="O233" s="314"/>
      <c r="P233" s="314"/>
      <c r="Q233" s="314"/>
      <c r="R233" s="314"/>
      <c r="S233" s="314"/>
      <c r="T233" s="314"/>
      <c r="U233" s="314"/>
      <c r="V233" s="314"/>
      <c r="W233" s="314"/>
      <c r="X233" s="314"/>
      <c r="Y233" s="314"/>
      <c r="Z233" s="314"/>
      <c r="AA233" s="314"/>
      <c r="AB233" s="314"/>
      <c r="AC233" s="314"/>
      <c r="AD233" s="314"/>
      <c r="AE233" s="314"/>
      <c r="AF233" s="314"/>
      <c r="AG233" s="314"/>
      <c r="AH233" s="314"/>
      <c r="AI233" s="314"/>
      <c r="AJ233" s="314"/>
      <c r="AK233" s="314"/>
      <c r="AL233" s="314"/>
      <c r="AM233" s="314"/>
      <c r="AN233" s="314"/>
      <c r="AO233" s="314"/>
      <c r="AP233" s="314"/>
      <c r="AQ233" s="314"/>
      <c r="AR233" s="314"/>
      <c r="AS233" s="314"/>
      <c r="AT233" s="314"/>
      <c r="AU233" s="314"/>
      <c r="AV233" s="314"/>
      <c r="AW233" s="314"/>
      <c r="AX233" s="314"/>
    </row>
    <row r="234" spans="1:50" s="5" customFormat="1" ht="11.25">
      <c r="A234" s="314"/>
      <c r="B234" s="314"/>
      <c r="C234" s="314"/>
      <c r="D234" s="314"/>
      <c r="E234" s="314"/>
      <c r="F234" s="314"/>
      <c r="G234" s="314"/>
      <c r="H234" s="314"/>
      <c r="I234" s="314"/>
      <c r="J234" s="314"/>
      <c r="K234" s="314"/>
      <c r="L234" s="314"/>
      <c r="M234" s="314"/>
      <c r="N234" s="314"/>
      <c r="O234" s="314"/>
      <c r="P234" s="314"/>
      <c r="Q234" s="314"/>
      <c r="R234" s="314"/>
      <c r="S234" s="314"/>
      <c r="T234" s="314"/>
      <c r="U234" s="314"/>
      <c r="V234" s="314"/>
      <c r="W234" s="314"/>
      <c r="X234" s="314"/>
      <c r="Y234" s="314"/>
      <c r="Z234" s="314"/>
      <c r="AA234" s="314"/>
      <c r="AB234" s="314"/>
      <c r="AC234" s="314"/>
      <c r="AD234" s="314"/>
      <c r="AE234" s="314"/>
      <c r="AF234" s="314"/>
      <c r="AG234" s="314"/>
      <c r="AH234" s="314"/>
      <c r="AI234" s="314"/>
      <c r="AJ234" s="314"/>
      <c r="AK234" s="314"/>
      <c r="AL234" s="314"/>
      <c r="AM234" s="314"/>
      <c r="AN234" s="314"/>
      <c r="AO234" s="314"/>
      <c r="AP234" s="314"/>
      <c r="AQ234" s="314"/>
      <c r="AR234" s="314"/>
      <c r="AS234" s="314"/>
      <c r="AT234" s="314"/>
      <c r="AU234" s="314"/>
      <c r="AV234" s="314"/>
      <c r="AW234" s="314"/>
      <c r="AX234" s="314"/>
    </row>
    <row r="235" spans="1:50" s="5" customFormat="1" ht="11.25">
      <c r="A235" s="314"/>
      <c r="B235" s="314"/>
      <c r="C235" s="314"/>
      <c r="D235" s="314"/>
      <c r="E235" s="314"/>
      <c r="F235" s="314"/>
      <c r="G235" s="314"/>
      <c r="H235" s="314"/>
      <c r="I235" s="314"/>
      <c r="J235" s="314"/>
      <c r="K235" s="314"/>
      <c r="L235" s="314"/>
      <c r="M235" s="314"/>
      <c r="N235" s="314"/>
      <c r="O235" s="314"/>
      <c r="P235" s="314"/>
      <c r="Q235" s="314"/>
      <c r="R235" s="314"/>
      <c r="S235" s="314"/>
      <c r="T235" s="314"/>
      <c r="U235" s="314"/>
      <c r="V235" s="314"/>
      <c r="W235" s="314"/>
      <c r="X235" s="314"/>
      <c r="Y235" s="314"/>
      <c r="Z235" s="314"/>
      <c r="AA235" s="314"/>
      <c r="AB235" s="314"/>
      <c r="AC235" s="314"/>
      <c r="AD235" s="314"/>
      <c r="AE235" s="314"/>
      <c r="AF235" s="314"/>
      <c r="AG235" s="314"/>
      <c r="AH235" s="314"/>
      <c r="AI235" s="314"/>
      <c r="AJ235" s="314"/>
      <c r="AK235" s="314"/>
      <c r="AL235" s="314"/>
      <c r="AM235" s="314"/>
      <c r="AN235" s="314"/>
      <c r="AO235" s="314"/>
      <c r="AP235" s="314"/>
      <c r="AQ235" s="314"/>
      <c r="AR235" s="314"/>
      <c r="AS235" s="314"/>
      <c r="AT235" s="314"/>
      <c r="AU235" s="314"/>
      <c r="AV235" s="314"/>
      <c r="AW235" s="314"/>
      <c r="AX235" s="314"/>
    </row>
    <row r="236" spans="1:50" s="5" customFormat="1" ht="11.25">
      <c r="A236" s="314"/>
      <c r="B236" s="314"/>
      <c r="C236" s="314"/>
      <c r="D236" s="314"/>
      <c r="E236" s="314"/>
      <c r="F236" s="314"/>
      <c r="G236" s="314"/>
      <c r="H236" s="314"/>
      <c r="I236" s="314"/>
      <c r="J236" s="314"/>
      <c r="K236" s="314"/>
      <c r="L236" s="314"/>
      <c r="M236" s="314"/>
      <c r="N236" s="314"/>
      <c r="O236" s="314"/>
      <c r="P236" s="314"/>
      <c r="Q236" s="314"/>
      <c r="R236" s="314"/>
      <c r="S236" s="314"/>
      <c r="T236" s="314"/>
      <c r="U236" s="314"/>
      <c r="V236" s="314"/>
      <c r="W236" s="314"/>
      <c r="X236" s="314"/>
      <c r="Y236" s="314"/>
      <c r="Z236" s="314"/>
      <c r="AA236" s="314"/>
      <c r="AB236" s="314"/>
      <c r="AC236" s="314"/>
      <c r="AD236" s="314"/>
      <c r="AE236" s="314"/>
      <c r="AF236" s="314"/>
      <c r="AG236" s="314"/>
      <c r="AH236" s="314"/>
      <c r="AI236" s="314"/>
      <c r="AJ236" s="314"/>
      <c r="AK236" s="314"/>
      <c r="AL236" s="314"/>
      <c r="AM236" s="314"/>
      <c r="AN236" s="314"/>
      <c r="AO236" s="314"/>
      <c r="AP236" s="314"/>
      <c r="AQ236" s="314"/>
      <c r="AR236" s="314"/>
      <c r="AS236" s="314"/>
      <c r="AT236" s="314"/>
      <c r="AU236" s="314"/>
      <c r="AV236" s="314"/>
      <c r="AW236" s="314"/>
      <c r="AX236" s="314"/>
    </row>
    <row r="237" spans="1:50" s="5" customFormat="1" ht="11.25">
      <c r="A237" s="314"/>
      <c r="B237" s="314"/>
      <c r="C237" s="314"/>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14"/>
      <c r="AB237" s="314"/>
      <c r="AC237" s="314"/>
      <c r="AD237" s="314"/>
      <c r="AE237" s="314"/>
      <c r="AF237" s="314"/>
      <c r="AG237" s="314"/>
      <c r="AH237" s="314"/>
      <c r="AI237" s="314"/>
      <c r="AJ237" s="314"/>
      <c r="AK237" s="314"/>
      <c r="AL237" s="314"/>
      <c r="AM237" s="314"/>
      <c r="AN237" s="314"/>
      <c r="AO237" s="314"/>
      <c r="AP237" s="314"/>
      <c r="AQ237" s="314"/>
      <c r="AR237" s="314"/>
      <c r="AS237" s="314"/>
      <c r="AT237" s="314"/>
      <c r="AU237" s="314"/>
      <c r="AV237" s="314"/>
      <c r="AW237" s="314"/>
      <c r="AX237" s="314"/>
    </row>
    <row r="238" spans="1:50" s="5" customFormat="1" ht="11.25">
      <c r="A238" s="314"/>
      <c r="B238" s="314"/>
      <c r="C238" s="314"/>
      <c r="D238" s="314"/>
      <c r="E238" s="314"/>
      <c r="F238" s="314"/>
      <c r="G238" s="314"/>
      <c r="H238" s="314"/>
      <c r="I238" s="314"/>
      <c r="J238" s="314"/>
      <c r="K238" s="314"/>
      <c r="L238" s="314"/>
      <c r="M238" s="314"/>
      <c r="N238" s="314"/>
      <c r="O238" s="314"/>
      <c r="P238" s="314"/>
      <c r="Q238" s="314"/>
      <c r="R238" s="314"/>
      <c r="S238" s="314"/>
      <c r="T238" s="314"/>
      <c r="U238" s="314"/>
      <c r="V238" s="314"/>
      <c r="W238" s="314"/>
      <c r="X238" s="314"/>
      <c r="Y238" s="314"/>
      <c r="Z238" s="314"/>
      <c r="AA238" s="314"/>
      <c r="AB238" s="314"/>
      <c r="AC238" s="314"/>
      <c r="AD238" s="314"/>
      <c r="AE238" s="314"/>
      <c r="AF238" s="314"/>
      <c r="AG238" s="314"/>
      <c r="AH238" s="314"/>
      <c r="AI238" s="314"/>
      <c r="AJ238" s="314"/>
      <c r="AK238" s="314"/>
      <c r="AL238" s="314"/>
      <c r="AM238" s="314"/>
      <c r="AN238" s="314"/>
      <c r="AO238" s="314"/>
      <c r="AP238" s="314"/>
      <c r="AQ238" s="314"/>
      <c r="AR238" s="314"/>
      <c r="AS238" s="314"/>
      <c r="AT238" s="314"/>
      <c r="AU238" s="314"/>
      <c r="AV238" s="314"/>
      <c r="AW238" s="314"/>
      <c r="AX238" s="314"/>
    </row>
    <row r="239" spans="1:50" s="5" customFormat="1" ht="11.25">
      <c r="A239" s="314"/>
      <c r="B239" s="314"/>
      <c r="C239" s="314"/>
      <c r="D239" s="314"/>
      <c r="E239" s="314"/>
      <c r="F239" s="314"/>
      <c r="G239" s="314"/>
      <c r="H239" s="314"/>
      <c r="I239" s="314"/>
      <c r="J239" s="314"/>
      <c r="K239" s="314"/>
      <c r="L239" s="314"/>
      <c r="M239" s="314"/>
      <c r="N239" s="314"/>
      <c r="O239" s="314"/>
      <c r="P239" s="314"/>
      <c r="Q239" s="314"/>
      <c r="R239" s="314"/>
      <c r="S239" s="314"/>
      <c r="T239" s="314"/>
      <c r="U239" s="314"/>
      <c r="V239" s="314"/>
      <c r="W239" s="314"/>
      <c r="X239" s="314"/>
      <c r="Y239" s="314"/>
      <c r="Z239" s="314"/>
      <c r="AA239" s="314"/>
      <c r="AB239" s="314"/>
      <c r="AC239" s="314"/>
      <c r="AD239" s="314"/>
      <c r="AE239" s="314"/>
      <c r="AF239" s="314"/>
      <c r="AG239" s="314"/>
      <c r="AH239" s="314"/>
      <c r="AI239" s="314"/>
      <c r="AJ239" s="314"/>
      <c r="AK239" s="314"/>
      <c r="AL239" s="314"/>
      <c r="AM239" s="314"/>
      <c r="AN239" s="314"/>
      <c r="AO239" s="314"/>
      <c r="AP239" s="314"/>
      <c r="AQ239" s="314"/>
      <c r="AR239" s="314"/>
      <c r="AS239" s="314"/>
      <c r="AT239" s="314"/>
      <c r="AU239" s="314"/>
      <c r="AV239" s="314"/>
      <c r="AW239" s="314"/>
      <c r="AX239" s="314"/>
    </row>
    <row r="240" spans="1:50" s="5" customFormat="1" ht="11.25">
      <c r="A240" s="314"/>
      <c r="B240" s="314"/>
      <c r="C240" s="314"/>
      <c r="D240" s="314"/>
      <c r="E240" s="314"/>
      <c r="F240" s="314"/>
      <c r="G240" s="314"/>
      <c r="H240" s="314"/>
      <c r="I240" s="314"/>
      <c r="J240" s="314"/>
      <c r="K240" s="314"/>
      <c r="L240" s="314"/>
      <c r="M240" s="314"/>
      <c r="N240" s="314"/>
      <c r="O240" s="314"/>
      <c r="P240" s="314"/>
      <c r="Q240" s="314"/>
      <c r="R240" s="314"/>
      <c r="S240" s="314"/>
      <c r="T240" s="314"/>
      <c r="U240" s="314"/>
      <c r="V240" s="314"/>
      <c r="W240" s="314"/>
      <c r="X240" s="314"/>
      <c r="Y240" s="314"/>
      <c r="Z240" s="314"/>
      <c r="AA240" s="314"/>
      <c r="AB240" s="314"/>
      <c r="AC240" s="314"/>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4"/>
    </row>
    <row r="241" spans="1:50" s="5" customFormat="1" ht="11.25">
      <c r="A241" s="314"/>
      <c r="B241" s="314"/>
      <c r="C241" s="314"/>
      <c r="D241" s="314"/>
      <c r="E241" s="314"/>
      <c r="F241" s="314"/>
      <c r="G241" s="314"/>
      <c r="H241" s="314"/>
      <c r="I241" s="314"/>
      <c r="J241" s="314"/>
      <c r="K241" s="314"/>
      <c r="L241" s="314"/>
      <c r="M241" s="314"/>
      <c r="N241" s="314"/>
      <c r="O241" s="314"/>
      <c r="P241" s="314"/>
      <c r="Q241" s="314"/>
      <c r="R241" s="314"/>
      <c r="S241" s="314"/>
      <c r="T241" s="314"/>
      <c r="U241" s="314"/>
      <c r="V241" s="314"/>
      <c r="W241" s="314"/>
      <c r="X241" s="314"/>
      <c r="Y241" s="314"/>
      <c r="Z241" s="314"/>
      <c r="AA241" s="314"/>
      <c r="AB241" s="314"/>
      <c r="AC241" s="314"/>
      <c r="AD241" s="314"/>
      <c r="AE241" s="314"/>
      <c r="AF241" s="314"/>
      <c r="AG241" s="314"/>
      <c r="AH241" s="314"/>
      <c r="AI241" s="314"/>
      <c r="AJ241" s="314"/>
      <c r="AK241" s="314"/>
      <c r="AL241" s="314"/>
      <c r="AM241" s="314"/>
      <c r="AN241" s="314"/>
      <c r="AO241" s="314"/>
      <c r="AP241" s="314"/>
      <c r="AQ241" s="314"/>
      <c r="AR241" s="314"/>
      <c r="AS241" s="314"/>
      <c r="AT241" s="314"/>
      <c r="AU241" s="314"/>
      <c r="AV241" s="314"/>
      <c r="AW241" s="314"/>
      <c r="AX241" s="314"/>
    </row>
    <row r="242" spans="1:50" s="5" customFormat="1" ht="11.25">
      <c r="A242" s="314"/>
      <c r="B242" s="314"/>
      <c r="C242" s="314"/>
      <c r="D242" s="314"/>
      <c r="E242" s="314"/>
      <c r="F242" s="314"/>
      <c r="G242" s="314"/>
      <c r="H242" s="314"/>
      <c r="I242" s="314"/>
      <c r="J242" s="314"/>
      <c r="K242" s="314"/>
      <c r="L242" s="314"/>
      <c r="M242" s="314"/>
      <c r="N242" s="314"/>
      <c r="O242" s="314"/>
      <c r="P242" s="314"/>
      <c r="Q242" s="314"/>
      <c r="R242" s="314"/>
      <c r="S242" s="314"/>
      <c r="T242" s="314"/>
      <c r="U242" s="314"/>
      <c r="V242" s="314"/>
      <c r="W242" s="314"/>
      <c r="X242" s="314"/>
      <c r="Y242" s="314"/>
      <c r="Z242" s="314"/>
      <c r="AA242" s="314"/>
      <c r="AB242" s="314"/>
      <c r="AC242" s="314"/>
      <c r="AD242" s="314"/>
      <c r="AE242" s="314"/>
      <c r="AF242" s="314"/>
      <c r="AG242" s="314"/>
      <c r="AH242" s="314"/>
      <c r="AI242" s="314"/>
      <c r="AJ242" s="314"/>
      <c r="AK242" s="314"/>
      <c r="AL242" s="314"/>
      <c r="AM242" s="314"/>
      <c r="AN242" s="314"/>
      <c r="AO242" s="314"/>
      <c r="AP242" s="314"/>
      <c r="AQ242" s="314"/>
      <c r="AR242" s="314"/>
      <c r="AS242" s="314"/>
      <c r="AT242" s="314"/>
      <c r="AU242" s="314"/>
      <c r="AV242" s="314"/>
      <c r="AW242" s="314"/>
      <c r="AX242" s="314"/>
    </row>
    <row r="243" spans="1:50" s="5" customFormat="1" ht="11.25">
      <c r="A243" s="314"/>
      <c r="B243" s="314"/>
      <c r="C243" s="314"/>
      <c r="D243" s="314"/>
      <c r="E243" s="314"/>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4"/>
      <c r="AB243" s="314"/>
      <c r="AC243" s="314"/>
      <c r="AD243" s="314"/>
      <c r="AE243" s="314"/>
      <c r="AF243" s="314"/>
      <c r="AG243" s="314"/>
      <c r="AH243" s="314"/>
      <c r="AI243" s="314"/>
      <c r="AJ243" s="314"/>
      <c r="AK243" s="314"/>
      <c r="AL243" s="314"/>
      <c r="AM243" s="314"/>
      <c r="AN243" s="314"/>
      <c r="AO243" s="314"/>
      <c r="AP243" s="314"/>
      <c r="AQ243" s="314"/>
      <c r="AR243" s="314"/>
      <c r="AS243" s="314"/>
      <c r="AT243" s="314"/>
      <c r="AU243" s="314"/>
      <c r="AV243" s="314"/>
      <c r="AW243" s="314"/>
      <c r="AX243" s="314"/>
    </row>
    <row r="244" spans="1:50" s="5" customFormat="1" ht="11.25">
      <c r="A244" s="314"/>
      <c r="B244" s="314"/>
      <c r="C244" s="314"/>
      <c r="D244" s="314"/>
      <c r="E244" s="314"/>
      <c r="F244" s="314"/>
      <c r="G244" s="314"/>
      <c r="H244" s="314"/>
      <c r="I244" s="314"/>
      <c r="J244" s="314"/>
      <c r="K244" s="314"/>
      <c r="L244" s="314"/>
      <c r="M244" s="314"/>
      <c r="N244" s="314"/>
      <c r="O244" s="314"/>
      <c r="P244" s="314"/>
      <c r="Q244" s="314"/>
      <c r="R244" s="314"/>
      <c r="S244" s="314"/>
      <c r="T244" s="314"/>
      <c r="U244" s="314"/>
      <c r="V244" s="314"/>
      <c r="W244" s="314"/>
      <c r="X244" s="314"/>
      <c r="Y244" s="314"/>
      <c r="Z244" s="314"/>
      <c r="AA244" s="314"/>
      <c r="AB244" s="314"/>
      <c r="AC244" s="314"/>
      <c r="AD244" s="314"/>
      <c r="AE244" s="314"/>
      <c r="AF244" s="314"/>
      <c r="AG244" s="314"/>
      <c r="AH244" s="314"/>
      <c r="AI244" s="314"/>
      <c r="AJ244" s="314"/>
      <c r="AK244" s="314"/>
      <c r="AL244" s="314"/>
      <c r="AM244" s="314"/>
      <c r="AN244" s="314"/>
      <c r="AO244" s="314"/>
      <c r="AP244" s="314"/>
      <c r="AQ244" s="314"/>
      <c r="AR244" s="314"/>
      <c r="AS244" s="314"/>
      <c r="AT244" s="314"/>
      <c r="AU244" s="314"/>
      <c r="AV244" s="314"/>
      <c r="AW244" s="314"/>
      <c r="AX244" s="314"/>
    </row>
    <row r="245" spans="1:50" s="5" customFormat="1" ht="11.25">
      <c r="A245" s="314"/>
      <c r="B245" s="314"/>
      <c r="C245" s="314"/>
      <c r="D245" s="314"/>
      <c r="E245" s="314"/>
      <c r="F245" s="314"/>
      <c r="G245" s="314"/>
      <c r="H245" s="314"/>
      <c r="I245" s="314"/>
      <c r="J245" s="314"/>
      <c r="K245" s="314"/>
      <c r="L245" s="314"/>
      <c r="M245" s="314"/>
      <c r="N245" s="314"/>
      <c r="O245" s="314"/>
      <c r="P245" s="314"/>
      <c r="Q245" s="314"/>
      <c r="R245" s="314"/>
      <c r="S245" s="314"/>
      <c r="T245" s="314"/>
      <c r="U245" s="314"/>
      <c r="V245" s="314"/>
      <c r="W245" s="314"/>
      <c r="X245" s="314"/>
      <c r="Y245" s="314"/>
      <c r="Z245" s="314"/>
      <c r="AA245" s="314"/>
      <c r="AB245" s="314"/>
      <c r="AC245" s="314"/>
      <c r="AD245" s="314"/>
      <c r="AE245" s="314"/>
      <c r="AF245" s="314"/>
      <c r="AG245" s="314"/>
      <c r="AH245" s="314"/>
      <c r="AI245" s="314"/>
      <c r="AJ245" s="314"/>
      <c r="AK245" s="314"/>
      <c r="AL245" s="314"/>
      <c r="AM245" s="314"/>
      <c r="AN245" s="314"/>
      <c r="AO245" s="314"/>
      <c r="AP245" s="314"/>
      <c r="AQ245" s="314"/>
      <c r="AR245" s="314"/>
      <c r="AS245" s="314"/>
      <c r="AT245" s="314"/>
      <c r="AU245" s="314"/>
      <c r="AV245" s="314"/>
      <c r="AW245" s="314"/>
      <c r="AX245" s="314"/>
    </row>
    <row r="246" spans="1:50" s="5" customFormat="1" ht="11.25">
      <c r="A246" s="314"/>
      <c r="B246" s="314"/>
      <c r="C246" s="314"/>
      <c r="D246" s="314"/>
      <c r="E246" s="314"/>
      <c r="F246" s="314"/>
      <c r="G246" s="314"/>
      <c r="H246" s="314"/>
      <c r="I246" s="314"/>
      <c r="J246" s="314"/>
      <c r="K246" s="314"/>
      <c r="L246" s="314"/>
      <c r="M246" s="314"/>
      <c r="N246" s="314"/>
      <c r="O246" s="314"/>
      <c r="P246" s="314"/>
      <c r="Q246" s="314"/>
      <c r="R246" s="314"/>
      <c r="S246" s="314"/>
      <c r="T246" s="314"/>
      <c r="U246" s="314"/>
      <c r="V246" s="314"/>
      <c r="W246" s="314"/>
      <c r="X246" s="314"/>
      <c r="Y246" s="314"/>
      <c r="Z246" s="314"/>
      <c r="AA246" s="314"/>
      <c r="AB246" s="314"/>
      <c r="AC246" s="314"/>
      <c r="AD246" s="314"/>
      <c r="AE246" s="314"/>
      <c r="AF246" s="314"/>
      <c r="AG246" s="314"/>
      <c r="AH246" s="314"/>
      <c r="AI246" s="314"/>
      <c r="AJ246" s="314"/>
      <c r="AK246" s="314"/>
      <c r="AL246" s="314"/>
      <c r="AM246" s="314"/>
      <c r="AN246" s="314"/>
      <c r="AO246" s="314"/>
      <c r="AP246" s="314"/>
      <c r="AQ246" s="314"/>
      <c r="AR246" s="314"/>
      <c r="AS246" s="314"/>
      <c r="AT246" s="314"/>
      <c r="AU246" s="314"/>
      <c r="AV246" s="314"/>
      <c r="AW246" s="314"/>
      <c r="AX246" s="314"/>
    </row>
    <row r="247" spans="1:50" s="5" customFormat="1" ht="11.25">
      <c r="A247" s="314"/>
      <c r="B247" s="314"/>
      <c r="C247" s="314"/>
      <c r="D247" s="314"/>
      <c r="E247" s="314"/>
      <c r="F247" s="314"/>
      <c r="G247" s="314"/>
      <c r="H247" s="314"/>
      <c r="I247" s="314"/>
      <c r="J247" s="314"/>
      <c r="K247" s="314"/>
      <c r="L247" s="314"/>
      <c r="M247" s="314"/>
      <c r="N247" s="314"/>
      <c r="O247" s="314"/>
      <c r="P247" s="314"/>
      <c r="Q247" s="314"/>
      <c r="R247" s="314"/>
      <c r="S247" s="314"/>
      <c r="T247" s="314"/>
      <c r="U247" s="314"/>
      <c r="V247" s="314"/>
      <c r="W247" s="314"/>
      <c r="X247" s="314"/>
      <c r="Y247" s="314"/>
      <c r="Z247" s="314"/>
      <c r="AA247" s="314"/>
      <c r="AB247" s="314"/>
      <c r="AC247" s="314"/>
      <c r="AD247" s="314"/>
      <c r="AE247" s="314"/>
      <c r="AF247" s="314"/>
      <c r="AG247" s="314"/>
      <c r="AH247" s="314"/>
      <c r="AI247" s="314"/>
      <c r="AJ247" s="314"/>
      <c r="AK247" s="314"/>
      <c r="AL247" s="314"/>
      <c r="AM247" s="314"/>
      <c r="AN247" s="314"/>
      <c r="AO247" s="314"/>
      <c r="AP247" s="314"/>
      <c r="AQ247" s="314"/>
      <c r="AR247" s="314"/>
      <c r="AS247" s="314"/>
      <c r="AT247" s="314"/>
      <c r="AU247" s="314"/>
      <c r="AV247" s="314"/>
      <c r="AW247" s="314"/>
      <c r="AX247" s="314"/>
    </row>
    <row r="248" spans="1:50" s="5" customFormat="1" ht="11.25">
      <c r="A248" s="314"/>
      <c r="B248" s="314"/>
      <c r="C248" s="314"/>
      <c r="D248" s="314"/>
      <c r="E248" s="314"/>
      <c r="F248" s="314"/>
      <c r="G248" s="314"/>
      <c r="H248" s="314"/>
      <c r="I248" s="314"/>
      <c r="J248" s="314"/>
      <c r="K248" s="314"/>
      <c r="L248" s="314"/>
      <c r="M248" s="314"/>
      <c r="N248" s="314"/>
      <c r="O248" s="314"/>
      <c r="P248" s="314"/>
      <c r="Q248" s="314"/>
      <c r="R248" s="314"/>
      <c r="S248" s="314"/>
      <c r="T248" s="314"/>
      <c r="U248" s="314"/>
      <c r="V248" s="314"/>
      <c r="W248" s="314"/>
      <c r="X248" s="314"/>
      <c r="Y248" s="314"/>
      <c r="Z248" s="314"/>
      <c r="AA248" s="314"/>
      <c r="AB248" s="314"/>
      <c r="AC248" s="314"/>
      <c r="AD248" s="314"/>
      <c r="AE248" s="314"/>
      <c r="AF248" s="314"/>
      <c r="AG248" s="314"/>
      <c r="AH248" s="314"/>
      <c r="AI248" s="314"/>
      <c r="AJ248" s="314"/>
      <c r="AK248" s="314"/>
      <c r="AL248" s="314"/>
      <c r="AM248" s="314"/>
      <c r="AN248" s="314"/>
      <c r="AO248" s="314"/>
      <c r="AP248" s="314"/>
      <c r="AQ248" s="314"/>
      <c r="AR248" s="314"/>
      <c r="AS248" s="314"/>
      <c r="AT248" s="314"/>
      <c r="AU248" s="314"/>
      <c r="AV248" s="314"/>
      <c r="AW248" s="314"/>
      <c r="AX248" s="314"/>
    </row>
    <row r="249" spans="1:50" s="5" customFormat="1" ht="11.25">
      <c r="A249" s="314"/>
      <c r="B249" s="3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314"/>
      <c r="AE249" s="314"/>
      <c r="AF249" s="314"/>
      <c r="AG249" s="314"/>
      <c r="AH249" s="314"/>
      <c r="AI249" s="314"/>
      <c r="AJ249" s="314"/>
      <c r="AK249" s="314"/>
      <c r="AL249" s="314"/>
      <c r="AM249" s="314"/>
      <c r="AN249" s="314"/>
      <c r="AO249" s="314"/>
      <c r="AP249" s="314"/>
      <c r="AQ249" s="314"/>
      <c r="AR249" s="314"/>
      <c r="AS249" s="314"/>
      <c r="AT249" s="314"/>
      <c r="AU249" s="314"/>
      <c r="AV249" s="314"/>
      <c r="AW249" s="314"/>
      <c r="AX249" s="314"/>
    </row>
    <row r="250" spans="1:50" s="5" customFormat="1" ht="11.25">
      <c r="A250" s="314"/>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4"/>
    </row>
    <row r="251" spans="1:50" s="5" customFormat="1" ht="11.25">
      <c r="A251" s="314"/>
      <c r="B251" s="314"/>
      <c r="C251" s="314"/>
      <c r="D251" s="314"/>
      <c r="E251" s="314"/>
      <c r="F251" s="314"/>
      <c r="G251" s="314"/>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4"/>
    </row>
    <row r="252" spans="1:50" s="5" customFormat="1" ht="11.25">
      <c r="A252" s="314"/>
      <c r="B252" s="314"/>
      <c r="C252" s="314"/>
      <c r="D252" s="314"/>
      <c r="E252" s="314"/>
      <c r="F252" s="314"/>
      <c r="G252" s="314"/>
      <c r="H252" s="314"/>
      <c r="I252" s="314"/>
      <c r="J252" s="314"/>
      <c r="K252" s="314"/>
      <c r="L252" s="314"/>
      <c r="M252" s="314"/>
      <c r="N252" s="314"/>
      <c r="O252" s="314"/>
      <c r="P252" s="314"/>
      <c r="Q252" s="314"/>
      <c r="R252" s="314"/>
      <c r="S252" s="314"/>
      <c r="T252" s="314"/>
      <c r="U252" s="314"/>
      <c r="V252" s="314"/>
      <c r="W252" s="314"/>
      <c r="X252" s="314"/>
      <c r="Y252" s="314"/>
      <c r="Z252" s="314"/>
      <c r="AA252" s="314"/>
      <c r="AB252" s="314"/>
      <c r="AC252" s="314"/>
      <c r="AD252" s="314"/>
      <c r="AE252" s="314"/>
      <c r="AF252" s="314"/>
      <c r="AG252" s="314"/>
      <c r="AH252" s="314"/>
      <c r="AI252" s="314"/>
      <c r="AJ252" s="314"/>
      <c r="AK252" s="314"/>
      <c r="AL252" s="314"/>
      <c r="AM252" s="314"/>
      <c r="AN252" s="314"/>
      <c r="AO252" s="314"/>
      <c r="AP252" s="314"/>
      <c r="AQ252" s="314"/>
      <c r="AR252" s="314"/>
      <c r="AS252" s="314"/>
      <c r="AT252" s="314"/>
      <c r="AU252" s="314"/>
      <c r="AV252" s="314"/>
      <c r="AW252" s="314"/>
      <c r="AX252" s="314"/>
    </row>
    <row r="253" spans="1:50" s="5" customFormat="1" ht="11.25">
      <c r="A253" s="314"/>
      <c r="B253" s="314"/>
      <c r="C253" s="314"/>
      <c r="D253" s="314"/>
      <c r="E253" s="314"/>
      <c r="F253" s="314"/>
      <c r="G253" s="314"/>
      <c r="H253" s="314"/>
      <c r="I253" s="314"/>
      <c r="J253" s="314"/>
      <c r="K253" s="314"/>
      <c r="L253" s="314"/>
      <c r="M253" s="314"/>
      <c r="N253" s="314"/>
      <c r="O253" s="314"/>
      <c r="P253" s="314"/>
      <c r="Q253" s="314"/>
      <c r="R253" s="314"/>
      <c r="S253" s="314"/>
      <c r="T253" s="314"/>
      <c r="U253" s="314"/>
      <c r="V253" s="314"/>
      <c r="W253" s="314"/>
      <c r="X253" s="314"/>
      <c r="Y253" s="314"/>
      <c r="Z253" s="314"/>
      <c r="AA253" s="314"/>
      <c r="AB253" s="314"/>
      <c r="AC253" s="314"/>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4"/>
    </row>
    <row r="254" spans="1:50" s="5" customFormat="1" ht="11.25">
      <c r="A254" s="314"/>
      <c r="B254" s="314"/>
      <c r="C254" s="314"/>
      <c r="D254" s="314"/>
      <c r="E254" s="314"/>
      <c r="F254" s="314"/>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314"/>
      <c r="AD254" s="314"/>
      <c r="AE254" s="314"/>
      <c r="AF254" s="314"/>
      <c r="AG254" s="314"/>
      <c r="AH254" s="314"/>
      <c r="AI254" s="314"/>
      <c r="AJ254" s="314"/>
      <c r="AK254" s="314"/>
      <c r="AL254" s="314"/>
      <c r="AM254" s="314"/>
      <c r="AN254" s="314"/>
      <c r="AO254" s="314"/>
      <c r="AP254" s="314"/>
      <c r="AQ254" s="314"/>
      <c r="AR254" s="314"/>
      <c r="AS254" s="314"/>
      <c r="AT254" s="314"/>
      <c r="AU254" s="314"/>
      <c r="AV254" s="314"/>
      <c r="AW254" s="314"/>
      <c r="AX254" s="314"/>
    </row>
    <row r="255" spans="1:50" s="5" customFormat="1" ht="11.25">
      <c r="A255" s="314"/>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c r="AR255" s="314"/>
      <c r="AS255" s="314"/>
      <c r="AT255" s="314"/>
      <c r="AU255" s="314"/>
      <c r="AV255" s="314"/>
      <c r="AW255" s="314"/>
      <c r="AX255" s="314"/>
    </row>
    <row r="256" spans="1:50" s="5" customFormat="1" ht="11.25">
      <c r="A256" s="314"/>
      <c r="B256" s="314"/>
      <c r="C256" s="314"/>
      <c r="D256" s="314"/>
      <c r="E256" s="314"/>
      <c r="F256" s="314"/>
      <c r="G256" s="314"/>
      <c r="H256" s="314"/>
      <c r="I256" s="314"/>
      <c r="J256" s="314"/>
      <c r="K256" s="314"/>
      <c r="L256" s="314"/>
      <c r="M256" s="314"/>
      <c r="N256" s="314"/>
      <c r="O256" s="314"/>
      <c r="P256" s="314"/>
      <c r="Q256" s="314"/>
      <c r="R256" s="314"/>
      <c r="S256" s="314"/>
      <c r="T256" s="314"/>
      <c r="U256" s="314"/>
      <c r="V256" s="314"/>
      <c r="W256" s="314"/>
      <c r="X256" s="314"/>
      <c r="Y256" s="314"/>
      <c r="Z256" s="314"/>
      <c r="AA256" s="314"/>
      <c r="AB256" s="314"/>
      <c r="AC256" s="314"/>
      <c r="AD256" s="314"/>
      <c r="AE256" s="314"/>
      <c r="AF256" s="314"/>
      <c r="AG256" s="314"/>
      <c r="AH256" s="314"/>
      <c r="AI256" s="314"/>
      <c r="AJ256" s="314"/>
      <c r="AK256" s="314"/>
      <c r="AL256" s="314"/>
      <c r="AM256" s="314"/>
      <c r="AN256" s="314"/>
      <c r="AO256" s="314"/>
      <c r="AP256" s="314"/>
      <c r="AQ256" s="314"/>
      <c r="AR256" s="314"/>
      <c r="AS256" s="314"/>
      <c r="AT256" s="314"/>
      <c r="AU256" s="314"/>
      <c r="AV256" s="314"/>
      <c r="AW256" s="314"/>
      <c r="AX256" s="314"/>
    </row>
    <row r="257" spans="1:50" s="5" customFormat="1" ht="11.25">
      <c r="A257" s="314"/>
      <c r="B257" s="314"/>
      <c r="C257" s="314"/>
      <c r="D257" s="314"/>
      <c r="E257" s="314"/>
      <c r="F257" s="314"/>
      <c r="G257" s="314"/>
      <c r="H257" s="314"/>
      <c r="I257" s="314"/>
      <c r="J257" s="314"/>
      <c r="K257" s="314"/>
      <c r="L257" s="314"/>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c r="AN257" s="314"/>
      <c r="AO257" s="314"/>
      <c r="AP257" s="314"/>
      <c r="AQ257" s="314"/>
      <c r="AR257" s="314"/>
      <c r="AS257" s="314"/>
      <c r="AT257" s="314"/>
      <c r="AU257" s="314"/>
      <c r="AV257" s="314"/>
      <c r="AW257" s="314"/>
      <c r="AX257" s="314"/>
    </row>
    <row r="258" spans="1:50" s="5" customFormat="1" ht="11.25">
      <c r="A258" s="314"/>
      <c r="B258" s="314"/>
      <c r="C258" s="314"/>
      <c r="D258" s="314"/>
      <c r="E258" s="314"/>
      <c r="F258" s="314"/>
      <c r="G258" s="314"/>
      <c r="H258" s="314"/>
      <c r="I258" s="314"/>
      <c r="J258" s="314"/>
      <c r="K258" s="314"/>
      <c r="L258" s="314"/>
      <c r="M258" s="314"/>
      <c r="N258" s="314"/>
      <c r="O258" s="314"/>
      <c r="P258" s="314"/>
      <c r="Q258" s="314"/>
      <c r="R258" s="314"/>
      <c r="S258" s="314"/>
      <c r="T258" s="314"/>
      <c r="U258" s="314"/>
      <c r="V258" s="314"/>
      <c r="W258" s="314"/>
      <c r="X258" s="314"/>
      <c r="Y258" s="314"/>
      <c r="Z258" s="314"/>
      <c r="AA258" s="314"/>
      <c r="AB258" s="314"/>
      <c r="AC258" s="314"/>
      <c r="AD258" s="314"/>
      <c r="AE258" s="314"/>
      <c r="AF258" s="314"/>
      <c r="AG258" s="314"/>
      <c r="AH258" s="314"/>
      <c r="AI258" s="314"/>
      <c r="AJ258" s="314"/>
      <c r="AK258" s="314"/>
      <c r="AL258" s="314"/>
      <c r="AM258" s="314"/>
      <c r="AN258" s="314"/>
      <c r="AO258" s="314"/>
      <c r="AP258" s="314"/>
      <c r="AQ258" s="314"/>
      <c r="AR258" s="314"/>
      <c r="AS258" s="314"/>
      <c r="AT258" s="314"/>
      <c r="AU258" s="314"/>
      <c r="AV258" s="314"/>
      <c r="AW258" s="314"/>
      <c r="AX258" s="314"/>
    </row>
    <row r="259" spans="1:50" s="5" customFormat="1" ht="11.25">
      <c r="A259" s="314"/>
      <c r="B259" s="314"/>
      <c r="C259" s="314"/>
      <c r="D259" s="314"/>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14"/>
      <c r="AB259" s="314"/>
      <c r="AC259" s="314"/>
      <c r="AD259" s="314"/>
      <c r="AE259" s="314"/>
      <c r="AF259" s="314"/>
      <c r="AG259" s="314"/>
      <c r="AH259" s="314"/>
      <c r="AI259" s="314"/>
      <c r="AJ259" s="314"/>
      <c r="AK259" s="314"/>
      <c r="AL259" s="314"/>
      <c r="AM259" s="314"/>
      <c r="AN259" s="314"/>
      <c r="AO259" s="314"/>
      <c r="AP259" s="314"/>
      <c r="AQ259" s="314"/>
      <c r="AR259" s="314"/>
      <c r="AS259" s="314"/>
      <c r="AT259" s="314"/>
      <c r="AU259" s="314"/>
      <c r="AV259" s="314"/>
      <c r="AW259" s="314"/>
      <c r="AX259" s="314"/>
    </row>
    <row r="260" spans="1:50" s="5" customFormat="1" ht="11.25">
      <c r="A260" s="314"/>
      <c r="B260" s="314"/>
      <c r="C260" s="314"/>
      <c r="D260" s="314"/>
      <c r="E260" s="314"/>
      <c r="F260" s="314"/>
      <c r="G260" s="314"/>
      <c r="H260" s="314"/>
      <c r="I260" s="314"/>
      <c r="J260" s="314"/>
      <c r="K260" s="314"/>
      <c r="L260" s="314"/>
      <c r="M260" s="314"/>
      <c r="N260" s="314"/>
      <c r="O260" s="314"/>
      <c r="P260" s="314"/>
      <c r="Q260" s="314"/>
      <c r="R260" s="314"/>
      <c r="S260" s="314"/>
      <c r="T260" s="314"/>
      <c r="U260" s="314"/>
      <c r="V260" s="314"/>
      <c r="W260" s="314"/>
      <c r="X260" s="314"/>
      <c r="Y260" s="314"/>
      <c r="Z260" s="314"/>
      <c r="AA260" s="314"/>
      <c r="AB260" s="314"/>
      <c r="AC260" s="314"/>
      <c r="AD260" s="314"/>
      <c r="AE260" s="314"/>
      <c r="AF260" s="314"/>
      <c r="AG260" s="314"/>
      <c r="AH260" s="314"/>
      <c r="AI260" s="314"/>
      <c r="AJ260" s="314"/>
      <c r="AK260" s="314"/>
      <c r="AL260" s="314"/>
      <c r="AM260" s="314"/>
      <c r="AN260" s="314"/>
      <c r="AO260" s="314"/>
      <c r="AP260" s="314"/>
      <c r="AQ260" s="314"/>
      <c r="AR260" s="314"/>
      <c r="AS260" s="314"/>
      <c r="AT260" s="314"/>
      <c r="AU260" s="314"/>
      <c r="AV260" s="314"/>
      <c r="AW260" s="314"/>
      <c r="AX260" s="314"/>
    </row>
    <row r="261" spans="1:50" s="5" customFormat="1" ht="11.25">
      <c r="A261" s="314"/>
      <c r="B261" s="314"/>
      <c r="C261" s="314"/>
      <c r="D261" s="314"/>
      <c r="E261" s="314"/>
      <c r="F261" s="314"/>
      <c r="G261" s="314"/>
      <c r="H261" s="314"/>
      <c r="I261" s="314"/>
      <c r="J261" s="314"/>
      <c r="K261" s="314"/>
      <c r="L261" s="314"/>
      <c r="M261" s="314"/>
      <c r="N261" s="314"/>
      <c r="O261" s="314"/>
      <c r="P261" s="314"/>
      <c r="Q261" s="314"/>
      <c r="R261" s="314"/>
      <c r="S261" s="314"/>
      <c r="T261" s="314"/>
      <c r="U261" s="314"/>
      <c r="V261" s="314"/>
      <c r="W261" s="314"/>
      <c r="X261" s="314"/>
      <c r="Y261" s="314"/>
      <c r="Z261" s="314"/>
      <c r="AA261" s="314"/>
      <c r="AB261" s="314"/>
      <c r="AC261" s="314"/>
      <c r="AD261" s="314"/>
      <c r="AE261" s="314"/>
      <c r="AF261" s="314"/>
      <c r="AG261" s="314"/>
      <c r="AH261" s="314"/>
      <c r="AI261" s="314"/>
      <c r="AJ261" s="314"/>
      <c r="AK261" s="314"/>
      <c r="AL261" s="314"/>
      <c r="AM261" s="314"/>
      <c r="AN261" s="314"/>
      <c r="AO261" s="314"/>
      <c r="AP261" s="314"/>
      <c r="AQ261" s="314"/>
      <c r="AR261" s="314"/>
      <c r="AS261" s="314"/>
      <c r="AT261" s="314"/>
      <c r="AU261" s="314"/>
      <c r="AV261" s="314"/>
      <c r="AW261" s="314"/>
      <c r="AX261" s="314"/>
    </row>
    <row r="262" spans="1:50" s="5" customFormat="1" ht="11.25">
      <c r="A262" s="314"/>
      <c r="B262" s="314"/>
      <c r="C262" s="314"/>
      <c r="D262" s="314"/>
      <c r="E262" s="314"/>
      <c r="F262" s="314"/>
      <c r="G262" s="314"/>
      <c r="H262" s="314"/>
      <c r="I262" s="314"/>
      <c r="J262" s="314"/>
      <c r="K262" s="314"/>
      <c r="L262" s="314"/>
      <c r="M262" s="314"/>
      <c r="N262" s="314"/>
      <c r="O262" s="314"/>
      <c r="P262" s="314"/>
      <c r="Q262" s="314"/>
      <c r="R262" s="314"/>
      <c r="S262" s="314"/>
      <c r="T262" s="314"/>
      <c r="U262" s="314"/>
      <c r="V262" s="314"/>
      <c r="W262" s="314"/>
      <c r="X262" s="314"/>
      <c r="Y262" s="314"/>
      <c r="Z262" s="314"/>
      <c r="AA262" s="314"/>
      <c r="AB262" s="314"/>
      <c r="AC262" s="314"/>
      <c r="AD262" s="314"/>
      <c r="AE262" s="314"/>
      <c r="AF262" s="314"/>
      <c r="AG262" s="314"/>
      <c r="AH262" s="314"/>
      <c r="AI262" s="314"/>
      <c r="AJ262" s="314"/>
      <c r="AK262" s="314"/>
      <c r="AL262" s="314"/>
      <c r="AM262" s="314"/>
      <c r="AN262" s="314"/>
      <c r="AO262" s="314"/>
      <c r="AP262" s="314"/>
      <c r="AQ262" s="314"/>
      <c r="AR262" s="314"/>
      <c r="AS262" s="314"/>
      <c r="AT262" s="314"/>
      <c r="AU262" s="314"/>
      <c r="AV262" s="314"/>
      <c r="AW262" s="314"/>
      <c r="AX262" s="314"/>
    </row>
    <row r="263" spans="1:50" s="5" customFormat="1" ht="11.25">
      <c r="A263" s="314"/>
      <c r="B263" s="314"/>
      <c r="C263" s="314"/>
      <c r="D263" s="314"/>
      <c r="E263" s="314"/>
      <c r="F263" s="314"/>
      <c r="G263" s="314"/>
      <c r="H263" s="314"/>
      <c r="I263" s="314"/>
      <c r="J263" s="314"/>
      <c r="K263" s="314"/>
      <c r="L263" s="314"/>
      <c r="M263" s="314"/>
      <c r="N263" s="314"/>
      <c r="O263" s="314"/>
      <c r="P263" s="314"/>
      <c r="Q263" s="314"/>
      <c r="R263" s="314"/>
      <c r="S263" s="314"/>
      <c r="T263" s="314"/>
      <c r="U263" s="314"/>
      <c r="V263" s="314"/>
      <c r="W263" s="314"/>
      <c r="X263" s="314"/>
      <c r="Y263" s="314"/>
      <c r="Z263" s="314"/>
      <c r="AA263" s="314"/>
      <c r="AB263" s="314"/>
      <c r="AC263" s="314"/>
      <c r="AD263" s="314"/>
      <c r="AE263" s="314"/>
      <c r="AF263" s="314"/>
      <c r="AG263" s="314"/>
      <c r="AH263" s="314"/>
      <c r="AI263" s="314"/>
      <c r="AJ263" s="314"/>
      <c r="AK263" s="314"/>
      <c r="AL263" s="314"/>
      <c r="AM263" s="314"/>
      <c r="AN263" s="314"/>
      <c r="AO263" s="314"/>
      <c r="AP263" s="314"/>
      <c r="AQ263" s="314"/>
      <c r="AR263" s="314"/>
      <c r="AS263" s="314"/>
      <c r="AT263" s="314"/>
      <c r="AU263" s="314"/>
      <c r="AV263" s="314"/>
      <c r="AW263" s="314"/>
      <c r="AX263" s="314"/>
    </row>
    <row r="264" spans="1:50" s="5" customFormat="1" ht="11.25">
      <c r="A264" s="314"/>
      <c r="B264" s="314"/>
      <c r="C264" s="314"/>
      <c r="D264" s="314"/>
      <c r="E264" s="314"/>
      <c r="F264" s="314"/>
      <c r="G264" s="314"/>
      <c r="H264" s="314"/>
      <c r="I264" s="314"/>
      <c r="J264" s="314"/>
      <c r="K264" s="314"/>
      <c r="L264" s="314"/>
      <c r="M264" s="314"/>
      <c r="N264" s="314"/>
      <c r="O264" s="314"/>
      <c r="P264" s="314"/>
      <c r="Q264" s="314"/>
      <c r="R264" s="314"/>
      <c r="S264" s="314"/>
      <c r="T264" s="314"/>
      <c r="U264" s="314"/>
      <c r="V264" s="314"/>
      <c r="W264" s="314"/>
      <c r="X264" s="314"/>
      <c r="Y264" s="314"/>
      <c r="Z264" s="314"/>
      <c r="AA264" s="314"/>
      <c r="AB264" s="314"/>
      <c r="AC264" s="314"/>
      <c r="AD264" s="314"/>
      <c r="AE264" s="314"/>
      <c r="AF264" s="314"/>
      <c r="AG264" s="314"/>
      <c r="AH264" s="314"/>
      <c r="AI264" s="314"/>
      <c r="AJ264" s="314"/>
      <c r="AK264" s="314"/>
      <c r="AL264" s="314"/>
      <c r="AM264" s="314"/>
      <c r="AN264" s="314"/>
      <c r="AO264" s="314"/>
      <c r="AP264" s="314"/>
      <c r="AQ264" s="314"/>
      <c r="AR264" s="314"/>
      <c r="AS264" s="314"/>
      <c r="AT264" s="314"/>
      <c r="AU264" s="314"/>
      <c r="AV264" s="314"/>
      <c r="AW264" s="314"/>
      <c r="AX264" s="314"/>
    </row>
    <row r="265" spans="1:50" s="5" customFormat="1" ht="11.25">
      <c r="A265" s="314"/>
      <c r="B265" s="314"/>
      <c r="C265" s="314"/>
      <c r="D265" s="314"/>
      <c r="E265" s="314"/>
      <c r="F265" s="314"/>
      <c r="G265" s="314"/>
      <c r="H265" s="314"/>
      <c r="I265" s="314"/>
      <c r="J265" s="314"/>
      <c r="K265" s="314"/>
      <c r="L265" s="314"/>
      <c r="M265" s="314"/>
      <c r="N265" s="314"/>
      <c r="O265" s="314"/>
      <c r="P265" s="314"/>
      <c r="Q265" s="314"/>
      <c r="R265" s="314"/>
      <c r="S265" s="314"/>
      <c r="T265" s="314"/>
      <c r="U265" s="314"/>
      <c r="V265" s="314"/>
      <c r="W265" s="314"/>
      <c r="X265" s="314"/>
      <c r="Y265" s="314"/>
      <c r="Z265" s="314"/>
      <c r="AA265" s="314"/>
      <c r="AB265" s="314"/>
      <c r="AC265" s="314"/>
      <c r="AD265" s="314"/>
      <c r="AE265" s="314"/>
      <c r="AF265" s="314"/>
      <c r="AG265" s="314"/>
      <c r="AH265" s="314"/>
      <c r="AI265" s="314"/>
      <c r="AJ265" s="314"/>
      <c r="AK265" s="314"/>
      <c r="AL265" s="314"/>
      <c r="AM265" s="314"/>
      <c r="AN265" s="314"/>
      <c r="AO265" s="314"/>
      <c r="AP265" s="314"/>
      <c r="AQ265" s="314"/>
      <c r="AR265" s="314"/>
      <c r="AS265" s="314"/>
      <c r="AT265" s="314"/>
      <c r="AU265" s="314"/>
      <c r="AV265" s="314"/>
      <c r="AW265" s="314"/>
      <c r="AX265" s="314"/>
    </row>
    <row r="266" spans="1:50" s="5" customFormat="1" ht="11.25">
      <c r="A266" s="314"/>
      <c r="B266" s="314"/>
      <c r="C266" s="314"/>
      <c r="D266" s="314"/>
      <c r="E266" s="314"/>
      <c r="F266" s="314"/>
      <c r="G266" s="314"/>
      <c r="H266" s="314"/>
      <c r="I266" s="314"/>
      <c r="J266" s="314"/>
      <c r="K266" s="314"/>
      <c r="L266" s="314"/>
      <c r="M266" s="314"/>
      <c r="N266" s="314"/>
      <c r="O266" s="314"/>
      <c r="P266" s="314"/>
      <c r="Q266" s="314"/>
      <c r="R266" s="314"/>
      <c r="S266" s="314"/>
      <c r="T266" s="314"/>
      <c r="U266" s="314"/>
      <c r="V266" s="314"/>
      <c r="W266" s="314"/>
      <c r="X266" s="314"/>
      <c r="Y266" s="314"/>
      <c r="Z266" s="314"/>
      <c r="AA266" s="314"/>
      <c r="AB266" s="314"/>
      <c r="AC266" s="314"/>
      <c r="AD266" s="314"/>
      <c r="AE266" s="314"/>
      <c r="AF266" s="314"/>
      <c r="AG266" s="314"/>
      <c r="AH266" s="314"/>
      <c r="AI266" s="314"/>
      <c r="AJ266" s="314"/>
      <c r="AK266" s="314"/>
      <c r="AL266" s="314"/>
      <c r="AM266" s="314"/>
      <c r="AN266" s="314"/>
      <c r="AO266" s="314"/>
      <c r="AP266" s="314"/>
      <c r="AQ266" s="314"/>
      <c r="AR266" s="314"/>
      <c r="AS266" s="314"/>
      <c r="AT266" s="314"/>
      <c r="AU266" s="314"/>
      <c r="AV266" s="314"/>
      <c r="AW266" s="314"/>
      <c r="AX266" s="314"/>
    </row>
    <row r="267" spans="1:50" s="5" customFormat="1" ht="11.25">
      <c r="A267" s="314"/>
      <c r="B267" s="314"/>
      <c r="C267" s="314"/>
      <c r="D267" s="314"/>
      <c r="E267" s="314"/>
      <c r="F267" s="314"/>
      <c r="G267" s="314"/>
      <c r="H267" s="314"/>
      <c r="I267" s="314"/>
      <c r="J267" s="314"/>
      <c r="K267" s="314"/>
      <c r="L267" s="314"/>
      <c r="M267" s="314"/>
      <c r="N267" s="314"/>
      <c r="O267" s="314"/>
      <c r="P267" s="314"/>
      <c r="Q267" s="314"/>
      <c r="R267" s="314"/>
      <c r="S267" s="314"/>
      <c r="T267" s="314"/>
      <c r="U267" s="314"/>
      <c r="V267" s="314"/>
      <c r="W267" s="314"/>
      <c r="X267" s="314"/>
      <c r="Y267" s="314"/>
      <c r="Z267" s="314"/>
      <c r="AA267" s="314"/>
      <c r="AB267" s="314"/>
      <c r="AC267" s="314"/>
      <c r="AD267" s="314"/>
      <c r="AE267" s="314"/>
      <c r="AF267" s="314"/>
      <c r="AG267" s="314"/>
      <c r="AH267" s="314"/>
      <c r="AI267" s="314"/>
      <c r="AJ267" s="314"/>
      <c r="AK267" s="314"/>
      <c r="AL267" s="314"/>
      <c r="AM267" s="314"/>
      <c r="AN267" s="314"/>
      <c r="AO267" s="314"/>
      <c r="AP267" s="314"/>
      <c r="AQ267" s="314"/>
      <c r="AR267" s="314"/>
      <c r="AS267" s="314"/>
      <c r="AT267" s="314"/>
      <c r="AU267" s="314"/>
      <c r="AV267" s="314"/>
      <c r="AW267" s="314"/>
      <c r="AX267" s="314"/>
    </row>
    <row r="268" spans="1:50" s="5" customFormat="1" ht="11.25">
      <c r="A268" s="314"/>
      <c r="B268" s="314"/>
      <c r="C268" s="314"/>
      <c r="D268" s="314"/>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14"/>
      <c r="AB268" s="314"/>
      <c r="AC268" s="314"/>
      <c r="AD268" s="314"/>
      <c r="AE268" s="314"/>
      <c r="AF268" s="314"/>
      <c r="AG268" s="314"/>
      <c r="AH268" s="314"/>
      <c r="AI268" s="314"/>
      <c r="AJ268" s="314"/>
      <c r="AK268" s="314"/>
      <c r="AL268" s="314"/>
      <c r="AM268" s="314"/>
      <c r="AN268" s="314"/>
      <c r="AO268" s="314"/>
      <c r="AP268" s="314"/>
      <c r="AQ268" s="314"/>
      <c r="AR268" s="314"/>
      <c r="AS268" s="314"/>
      <c r="AT268" s="314"/>
      <c r="AU268" s="314"/>
      <c r="AV268" s="314"/>
      <c r="AW268" s="314"/>
      <c r="AX268" s="314"/>
    </row>
    <row r="269" spans="1:50" s="5" customFormat="1" ht="11.25">
      <c r="A269" s="314"/>
      <c r="B269" s="314"/>
      <c r="C269" s="314"/>
      <c r="D269" s="314"/>
      <c r="E269" s="314"/>
      <c r="F269" s="314"/>
      <c r="G269" s="314"/>
      <c r="H269" s="314"/>
      <c r="I269" s="314"/>
      <c r="J269" s="314"/>
      <c r="K269" s="314"/>
      <c r="L269" s="314"/>
      <c r="M269" s="314"/>
      <c r="N269" s="314"/>
      <c r="O269" s="314"/>
      <c r="P269" s="314"/>
      <c r="Q269" s="314"/>
      <c r="R269" s="314"/>
      <c r="S269" s="314"/>
      <c r="T269" s="314"/>
      <c r="U269" s="314"/>
      <c r="V269" s="314"/>
      <c r="W269" s="314"/>
      <c r="X269" s="314"/>
      <c r="Y269" s="314"/>
      <c r="Z269" s="314"/>
      <c r="AA269" s="314"/>
      <c r="AB269" s="314"/>
      <c r="AC269" s="314"/>
      <c r="AD269" s="314"/>
      <c r="AE269" s="314"/>
      <c r="AF269" s="314"/>
      <c r="AG269" s="314"/>
      <c r="AH269" s="314"/>
      <c r="AI269" s="314"/>
      <c r="AJ269" s="314"/>
      <c r="AK269" s="314"/>
      <c r="AL269" s="314"/>
      <c r="AM269" s="314"/>
      <c r="AN269" s="314"/>
      <c r="AO269" s="314"/>
      <c r="AP269" s="314"/>
      <c r="AQ269" s="314"/>
      <c r="AR269" s="314"/>
      <c r="AS269" s="314"/>
      <c r="AT269" s="314"/>
      <c r="AU269" s="314"/>
      <c r="AV269" s="314"/>
      <c r="AW269" s="314"/>
      <c r="AX269" s="314"/>
    </row>
    <row r="270" spans="1:50" s="5" customFormat="1" ht="11.25">
      <c r="A270" s="314"/>
      <c r="B270" s="314"/>
      <c r="C270" s="314"/>
      <c r="D270" s="314"/>
      <c r="E270" s="314"/>
      <c r="F270" s="314"/>
      <c r="G270" s="314"/>
      <c r="H270" s="314"/>
      <c r="I270" s="314"/>
      <c r="J270" s="314"/>
      <c r="K270" s="314"/>
      <c r="L270" s="314"/>
      <c r="M270" s="314"/>
      <c r="N270" s="314"/>
      <c r="O270" s="314"/>
      <c r="P270" s="314"/>
      <c r="Q270" s="314"/>
      <c r="R270" s="314"/>
      <c r="S270" s="314"/>
      <c r="T270" s="314"/>
      <c r="U270" s="314"/>
      <c r="V270" s="314"/>
      <c r="W270" s="314"/>
      <c r="X270" s="314"/>
      <c r="Y270" s="314"/>
      <c r="Z270" s="314"/>
      <c r="AA270" s="314"/>
      <c r="AB270" s="314"/>
      <c r="AC270" s="314"/>
      <c r="AD270" s="314"/>
      <c r="AE270" s="314"/>
      <c r="AF270" s="314"/>
      <c r="AG270" s="314"/>
      <c r="AH270" s="314"/>
      <c r="AI270" s="314"/>
      <c r="AJ270" s="314"/>
      <c r="AK270" s="314"/>
      <c r="AL270" s="314"/>
      <c r="AM270" s="314"/>
      <c r="AN270" s="314"/>
      <c r="AO270" s="314"/>
      <c r="AP270" s="314"/>
      <c r="AQ270" s="314"/>
      <c r="AR270" s="314"/>
      <c r="AS270" s="314"/>
      <c r="AT270" s="314"/>
      <c r="AU270" s="314"/>
      <c r="AV270" s="314"/>
      <c r="AW270" s="314"/>
      <c r="AX270" s="314"/>
    </row>
    <row r="271" spans="1:50" s="5" customFormat="1" ht="11.25">
      <c r="A271" s="314"/>
      <c r="B271" s="314"/>
      <c r="C271" s="314"/>
      <c r="D271" s="314"/>
      <c r="E271" s="314"/>
      <c r="F271" s="314"/>
      <c r="G271" s="314"/>
      <c r="H271" s="314"/>
      <c r="I271" s="314"/>
      <c r="J271" s="314"/>
      <c r="K271" s="314"/>
      <c r="L271" s="314"/>
      <c r="M271" s="314"/>
      <c r="N271" s="314"/>
      <c r="O271" s="314"/>
      <c r="P271" s="314"/>
      <c r="Q271" s="314"/>
      <c r="R271" s="314"/>
      <c r="S271" s="314"/>
      <c r="T271" s="314"/>
      <c r="U271" s="314"/>
      <c r="V271" s="314"/>
      <c r="W271" s="314"/>
      <c r="X271" s="314"/>
      <c r="Y271" s="314"/>
      <c r="Z271" s="314"/>
      <c r="AA271" s="314"/>
      <c r="AB271" s="314"/>
      <c r="AC271" s="314"/>
      <c r="AD271" s="314"/>
      <c r="AE271" s="314"/>
      <c r="AF271" s="314"/>
      <c r="AG271" s="314"/>
      <c r="AH271" s="314"/>
      <c r="AI271" s="314"/>
      <c r="AJ271" s="314"/>
      <c r="AK271" s="314"/>
      <c r="AL271" s="314"/>
      <c r="AM271" s="314"/>
      <c r="AN271" s="314"/>
      <c r="AO271" s="314"/>
      <c r="AP271" s="314"/>
      <c r="AQ271" s="314"/>
      <c r="AR271" s="314"/>
      <c r="AS271" s="314"/>
      <c r="AT271" s="314"/>
      <c r="AU271" s="314"/>
      <c r="AV271" s="314"/>
      <c r="AW271" s="314"/>
      <c r="AX271" s="314"/>
    </row>
    <row r="272" spans="1:50" s="5" customFormat="1" ht="11.25">
      <c r="A272" s="314"/>
      <c r="B272" s="314"/>
      <c r="C272" s="314"/>
      <c r="D272" s="314"/>
      <c r="E272" s="314"/>
      <c r="F272" s="314"/>
      <c r="G272" s="314"/>
      <c r="H272" s="314"/>
      <c r="I272" s="314"/>
      <c r="J272" s="314"/>
      <c r="K272" s="314"/>
      <c r="L272" s="314"/>
      <c r="M272" s="314"/>
      <c r="N272" s="314"/>
      <c r="O272" s="314"/>
      <c r="P272" s="314"/>
      <c r="Q272" s="314"/>
      <c r="R272" s="314"/>
      <c r="S272" s="314"/>
      <c r="T272" s="314"/>
      <c r="U272" s="314"/>
      <c r="V272" s="314"/>
      <c r="W272" s="314"/>
      <c r="X272" s="314"/>
      <c r="Y272" s="314"/>
      <c r="Z272" s="314"/>
      <c r="AA272" s="314"/>
      <c r="AB272" s="314"/>
      <c r="AC272" s="314"/>
      <c r="AD272" s="314"/>
      <c r="AE272" s="314"/>
      <c r="AF272" s="314"/>
      <c r="AG272" s="314"/>
      <c r="AH272" s="314"/>
      <c r="AI272" s="314"/>
      <c r="AJ272" s="314"/>
      <c r="AK272" s="314"/>
      <c r="AL272" s="314"/>
      <c r="AM272" s="314"/>
      <c r="AN272" s="314"/>
      <c r="AO272" s="314"/>
      <c r="AP272" s="314"/>
      <c r="AQ272" s="314"/>
      <c r="AR272" s="314"/>
      <c r="AS272" s="314"/>
      <c r="AT272" s="314"/>
      <c r="AU272" s="314"/>
      <c r="AV272" s="314"/>
      <c r="AW272" s="314"/>
      <c r="AX272" s="314"/>
    </row>
    <row r="273" spans="1:50" s="5" customFormat="1" ht="11.25">
      <c r="A273" s="314"/>
      <c r="B273" s="314"/>
      <c r="C273" s="314"/>
      <c r="D273" s="314"/>
      <c r="E273" s="314"/>
      <c r="F273" s="314"/>
      <c r="G273" s="314"/>
      <c r="H273" s="314"/>
      <c r="I273" s="314"/>
      <c r="J273" s="314"/>
      <c r="K273" s="314"/>
      <c r="L273" s="314"/>
      <c r="M273" s="314"/>
      <c r="N273" s="314"/>
      <c r="O273" s="314"/>
      <c r="P273" s="314"/>
      <c r="Q273" s="314"/>
      <c r="R273" s="314"/>
      <c r="S273" s="314"/>
      <c r="T273" s="314"/>
      <c r="U273" s="314"/>
      <c r="V273" s="314"/>
      <c r="W273" s="314"/>
      <c r="X273" s="314"/>
      <c r="Y273" s="314"/>
      <c r="Z273" s="314"/>
      <c r="AA273" s="314"/>
      <c r="AB273" s="314"/>
      <c r="AC273" s="314"/>
      <c r="AD273" s="314"/>
      <c r="AE273" s="314"/>
      <c r="AF273" s="314"/>
      <c r="AG273" s="314"/>
      <c r="AH273" s="314"/>
      <c r="AI273" s="314"/>
      <c r="AJ273" s="314"/>
      <c r="AK273" s="314"/>
      <c r="AL273" s="314"/>
      <c r="AM273" s="314"/>
      <c r="AN273" s="314"/>
      <c r="AO273" s="314"/>
      <c r="AP273" s="314"/>
      <c r="AQ273" s="314"/>
      <c r="AR273" s="314"/>
      <c r="AS273" s="314"/>
      <c r="AT273" s="314"/>
      <c r="AU273" s="314"/>
      <c r="AV273" s="314"/>
      <c r="AW273" s="314"/>
      <c r="AX273" s="314"/>
    </row>
    <row r="274" spans="1:50" s="5" customFormat="1" ht="11.25">
      <c r="A274" s="314"/>
      <c r="B274" s="314"/>
      <c r="C274" s="314"/>
      <c r="D274" s="314"/>
      <c r="E274" s="314"/>
      <c r="F274" s="314"/>
      <c r="G274" s="314"/>
      <c r="H274" s="314"/>
      <c r="I274" s="314"/>
      <c r="J274" s="314"/>
      <c r="K274" s="314"/>
      <c r="L274" s="314"/>
      <c r="M274" s="314"/>
      <c r="N274" s="314"/>
      <c r="O274" s="314"/>
      <c r="P274" s="314"/>
      <c r="Q274" s="314"/>
      <c r="R274" s="314"/>
      <c r="S274" s="314"/>
      <c r="T274" s="314"/>
      <c r="U274" s="314"/>
      <c r="V274" s="314"/>
      <c r="W274" s="314"/>
      <c r="X274" s="314"/>
      <c r="Y274" s="314"/>
      <c r="Z274" s="314"/>
      <c r="AA274" s="314"/>
      <c r="AB274" s="314"/>
      <c r="AC274" s="314"/>
      <c r="AD274" s="314"/>
      <c r="AE274" s="314"/>
      <c r="AF274" s="314"/>
      <c r="AG274" s="314"/>
      <c r="AH274" s="314"/>
      <c r="AI274" s="314"/>
      <c r="AJ274" s="314"/>
      <c r="AK274" s="314"/>
      <c r="AL274" s="314"/>
      <c r="AM274" s="314"/>
      <c r="AN274" s="314"/>
      <c r="AO274" s="314"/>
      <c r="AP274" s="314"/>
      <c r="AQ274" s="314"/>
      <c r="AR274" s="314"/>
      <c r="AS274" s="314"/>
      <c r="AT274" s="314"/>
      <c r="AU274" s="314"/>
      <c r="AV274" s="314"/>
      <c r="AW274" s="314"/>
      <c r="AX274" s="314"/>
    </row>
    <row r="275" spans="1:50" s="5" customFormat="1" ht="11.25">
      <c r="A275" s="314"/>
      <c r="B275" s="314"/>
      <c r="C275" s="314"/>
      <c r="D275" s="314"/>
      <c r="E275" s="314"/>
      <c r="F275" s="314"/>
      <c r="G275" s="314"/>
      <c r="H275" s="314"/>
      <c r="I275" s="314"/>
      <c r="J275" s="314"/>
      <c r="K275" s="314"/>
      <c r="L275" s="314"/>
      <c r="M275" s="314"/>
      <c r="N275" s="314"/>
      <c r="O275" s="314"/>
      <c r="P275" s="314"/>
      <c r="Q275" s="314"/>
      <c r="R275" s="314"/>
      <c r="S275" s="314"/>
      <c r="T275" s="314"/>
      <c r="U275" s="314"/>
      <c r="V275" s="314"/>
      <c r="W275" s="314"/>
      <c r="X275" s="314"/>
      <c r="Y275" s="314"/>
      <c r="Z275" s="314"/>
      <c r="AA275" s="314"/>
      <c r="AB275" s="314"/>
      <c r="AC275" s="314"/>
      <c r="AD275" s="314"/>
      <c r="AE275" s="314"/>
      <c r="AF275" s="314"/>
      <c r="AG275" s="314"/>
      <c r="AH275" s="314"/>
      <c r="AI275" s="314"/>
      <c r="AJ275" s="314"/>
      <c r="AK275" s="314"/>
      <c r="AL275" s="314"/>
      <c r="AM275" s="314"/>
      <c r="AN275" s="314"/>
      <c r="AO275" s="314"/>
      <c r="AP275" s="314"/>
      <c r="AQ275" s="314"/>
      <c r="AR275" s="314"/>
      <c r="AS275" s="314"/>
      <c r="AT275" s="314"/>
      <c r="AU275" s="314"/>
      <c r="AV275" s="314"/>
      <c r="AW275" s="314"/>
      <c r="AX275" s="314"/>
    </row>
    <row r="276" spans="1:50" s="5" customFormat="1" ht="11.25">
      <c r="A276" s="314"/>
      <c r="B276" s="314"/>
      <c r="C276" s="314"/>
      <c r="D276" s="314"/>
      <c r="E276" s="314"/>
      <c r="F276" s="314"/>
      <c r="G276" s="314"/>
      <c r="H276" s="314"/>
      <c r="I276" s="314"/>
      <c r="J276" s="314"/>
      <c r="K276" s="314"/>
      <c r="L276" s="314"/>
      <c r="M276" s="314"/>
      <c r="N276" s="314"/>
      <c r="O276" s="314"/>
      <c r="P276" s="314"/>
      <c r="Q276" s="314"/>
      <c r="R276" s="314"/>
      <c r="S276" s="314"/>
      <c r="T276" s="314"/>
      <c r="U276" s="314"/>
      <c r="V276" s="314"/>
      <c r="W276" s="314"/>
      <c r="X276" s="314"/>
      <c r="Y276" s="314"/>
      <c r="Z276" s="314"/>
      <c r="AA276" s="314"/>
      <c r="AB276" s="314"/>
      <c r="AC276" s="314"/>
      <c r="AD276" s="314"/>
      <c r="AE276" s="314"/>
      <c r="AF276" s="314"/>
      <c r="AG276" s="314"/>
      <c r="AH276" s="314"/>
      <c r="AI276" s="314"/>
      <c r="AJ276" s="314"/>
      <c r="AK276" s="314"/>
      <c r="AL276" s="314"/>
      <c r="AM276" s="314"/>
      <c r="AN276" s="314"/>
      <c r="AO276" s="314"/>
      <c r="AP276" s="314"/>
      <c r="AQ276" s="314"/>
      <c r="AR276" s="314"/>
      <c r="AS276" s="314"/>
      <c r="AT276" s="314"/>
      <c r="AU276" s="314"/>
      <c r="AV276" s="314"/>
      <c r="AW276" s="314"/>
      <c r="AX276" s="314"/>
    </row>
    <row r="277" spans="1:50" s="5" customFormat="1" ht="11.25">
      <c r="A277" s="314"/>
      <c r="B277" s="314"/>
      <c r="C277" s="314"/>
      <c r="D277" s="314"/>
      <c r="E277" s="314"/>
      <c r="F277" s="314"/>
      <c r="G277" s="314"/>
      <c r="H277" s="314"/>
      <c r="I277" s="314"/>
      <c r="J277" s="314"/>
      <c r="K277" s="314"/>
      <c r="L277" s="314"/>
      <c r="M277" s="314"/>
      <c r="N277" s="314"/>
      <c r="O277" s="314"/>
      <c r="P277" s="314"/>
      <c r="Q277" s="314"/>
      <c r="R277" s="314"/>
      <c r="S277" s="314"/>
      <c r="T277" s="314"/>
      <c r="U277" s="314"/>
      <c r="V277" s="314"/>
      <c r="W277" s="314"/>
      <c r="X277" s="314"/>
      <c r="Y277" s="314"/>
      <c r="Z277" s="314"/>
      <c r="AA277" s="314"/>
      <c r="AB277" s="314"/>
      <c r="AC277" s="314"/>
      <c r="AD277" s="314"/>
      <c r="AE277" s="314"/>
      <c r="AF277" s="314"/>
      <c r="AG277" s="314"/>
      <c r="AH277" s="314"/>
      <c r="AI277" s="314"/>
      <c r="AJ277" s="314"/>
      <c r="AK277" s="314"/>
      <c r="AL277" s="314"/>
      <c r="AM277" s="314"/>
      <c r="AN277" s="314"/>
      <c r="AO277" s="314"/>
      <c r="AP277" s="314"/>
      <c r="AQ277" s="314"/>
      <c r="AR277" s="314"/>
      <c r="AS277" s="314"/>
      <c r="AT277" s="314"/>
      <c r="AU277" s="314"/>
      <c r="AV277" s="314"/>
      <c r="AW277" s="314"/>
      <c r="AX277" s="314"/>
    </row>
    <row r="278" spans="1:50" s="5" customFormat="1" ht="11.25">
      <c r="A278" s="314"/>
      <c r="B278" s="314"/>
      <c r="C278" s="314"/>
      <c r="D278" s="314"/>
      <c r="E278" s="314"/>
      <c r="F278" s="314"/>
      <c r="G278" s="314"/>
      <c r="H278" s="314"/>
      <c r="I278" s="314"/>
      <c r="J278" s="314"/>
      <c r="K278" s="314"/>
      <c r="L278" s="314"/>
      <c r="M278" s="314"/>
      <c r="N278" s="314"/>
      <c r="O278" s="314"/>
      <c r="P278" s="314"/>
      <c r="Q278" s="314"/>
      <c r="R278" s="314"/>
      <c r="S278" s="314"/>
      <c r="T278" s="314"/>
      <c r="U278" s="314"/>
      <c r="V278" s="314"/>
      <c r="W278" s="314"/>
      <c r="X278" s="314"/>
      <c r="Y278" s="314"/>
      <c r="Z278" s="314"/>
      <c r="AA278" s="314"/>
      <c r="AB278" s="314"/>
      <c r="AC278" s="314"/>
      <c r="AD278" s="314"/>
      <c r="AE278" s="314"/>
      <c r="AF278" s="314"/>
      <c r="AG278" s="314"/>
      <c r="AH278" s="314"/>
      <c r="AI278" s="314"/>
      <c r="AJ278" s="314"/>
      <c r="AK278" s="314"/>
      <c r="AL278" s="314"/>
      <c r="AM278" s="314"/>
      <c r="AN278" s="314"/>
      <c r="AO278" s="314"/>
      <c r="AP278" s="314"/>
      <c r="AQ278" s="314"/>
      <c r="AR278" s="314"/>
      <c r="AS278" s="314"/>
      <c r="AT278" s="314"/>
      <c r="AU278" s="314"/>
      <c r="AV278" s="314"/>
      <c r="AW278" s="314"/>
      <c r="AX278" s="314"/>
    </row>
    <row r="279" spans="1:50" s="5" customFormat="1" ht="11.25">
      <c r="A279" s="314"/>
      <c r="B279" s="314"/>
      <c r="C279" s="314"/>
      <c r="D279" s="314"/>
      <c r="E279" s="314"/>
      <c r="F279" s="314"/>
      <c r="G279" s="314"/>
      <c r="H279" s="314"/>
      <c r="I279" s="314"/>
      <c r="J279" s="314"/>
      <c r="K279" s="314"/>
      <c r="L279" s="314"/>
      <c r="M279" s="314"/>
      <c r="N279" s="314"/>
      <c r="O279" s="314"/>
      <c r="P279" s="314"/>
      <c r="Q279" s="314"/>
      <c r="R279" s="314"/>
      <c r="S279" s="314"/>
      <c r="T279" s="314"/>
      <c r="U279" s="314"/>
      <c r="V279" s="314"/>
      <c r="W279" s="314"/>
      <c r="X279" s="314"/>
      <c r="Y279" s="314"/>
      <c r="Z279" s="314"/>
      <c r="AA279" s="314"/>
      <c r="AB279" s="314"/>
      <c r="AC279" s="314"/>
      <c r="AD279" s="314"/>
      <c r="AE279" s="314"/>
      <c r="AF279" s="314"/>
      <c r="AG279" s="314"/>
      <c r="AH279" s="314"/>
      <c r="AI279" s="314"/>
      <c r="AJ279" s="314"/>
      <c r="AK279" s="314"/>
      <c r="AL279" s="314"/>
      <c r="AM279" s="314"/>
      <c r="AN279" s="314"/>
      <c r="AO279" s="314"/>
      <c r="AP279" s="314"/>
      <c r="AQ279" s="314"/>
      <c r="AR279" s="314"/>
      <c r="AS279" s="314"/>
      <c r="AT279" s="314"/>
      <c r="AU279" s="314"/>
      <c r="AV279" s="314"/>
      <c r="AW279" s="314"/>
      <c r="AX279" s="314"/>
    </row>
    <row r="280" spans="1:50" s="5" customFormat="1" ht="11.25">
      <c r="A280" s="314"/>
      <c r="B280" s="314"/>
      <c r="C280" s="314"/>
      <c r="D280" s="314"/>
      <c r="E280" s="314"/>
      <c r="F280" s="314"/>
      <c r="G280" s="314"/>
      <c r="H280" s="314"/>
      <c r="I280" s="314"/>
      <c r="J280" s="314"/>
      <c r="K280" s="314"/>
      <c r="L280" s="314"/>
      <c r="M280" s="314"/>
      <c r="N280" s="314"/>
      <c r="O280" s="314"/>
      <c r="P280" s="314"/>
      <c r="Q280" s="314"/>
      <c r="R280" s="314"/>
      <c r="S280" s="314"/>
      <c r="T280" s="314"/>
      <c r="U280" s="314"/>
      <c r="V280" s="314"/>
      <c r="W280" s="314"/>
      <c r="X280" s="314"/>
      <c r="Y280" s="314"/>
      <c r="Z280" s="314"/>
      <c r="AA280" s="314"/>
      <c r="AB280" s="314"/>
      <c r="AC280" s="314"/>
      <c r="AD280" s="314"/>
      <c r="AE280" s="314"/>
      <c r="AF280" s="314"/>
      <c r="AG280" s="314"/>
      <c r="AH280" s="314"/>
      <c r="AI280" s="314"/>
      <c r="AJ280" s="314"/>
      <c r="AK280" s="314"/>
      <c r="AL280" s="314"/>
      <c r="AM280" s="314"/>
      <c r="AN280" s="314"/>
      <c r="AO280" s="314"/>
      <c r="AP280" s="314"/>
      <c r="AQ280" s="314"/>
      <c r="AR280" s="314"/>
      <c r="AS280" s="314"/>
      <c r="AT280" s="314"/>
      <c r="AU280" s="314"/>
      <c r="AV280" s="314"/>
      <c r="AW280" s="314"/>
      <c r="AX280" s="314"/>
    </row>
    <row r="281" spans="1:50" s="5" customFormat="1" ht="11.25">
      <c r="A281" s="314"/>
      <c r="B281" s="314"/>
      <c r="C281" s="314"/>
      <c r="D281" s="314"/>
      <c r="E281" s="314"/>
      <c r="F281" s="314"/>
      <c r="G281" s="314"/>
      <c r="H281" s="314"/>
      <c r="I281" s="314"/>
      <c r="J281" s="314"/>
      <c r="K281" s="314"/>
      <c r="L281" s="314"/>
      <c r="M281" s="314"/>
      <c r="N281" s="314"/>
      <c r="O281" s="314"/>
      <c r="P281" s="314"/>
      <c r="Q281" s="314"/>
      <c r="R281" s="314"/>
      <c r="S281" s="314"/>
      <c r="T281" s="314"/>
      <c r="U281" s="314"/>
      <c r="V281" s="314"/>
      <c r="W281" s="314"/>
      <c r="X281" s="314"/>
      <c r="Y281" s="314"/>
      <c r="Z281" s="314"/>
      <c r="AA281" s="314"/>
      <c r="AB281" s="314"/>
      <c r="AC281" s="314"/>
      <c r="AD281" s="314"/>
      <c r="AE281" s="314"/>
      <c r="AF281" s="314"/>
      <c r="AG281" s="314"/>
      <c r="AH281" s="314"/>
      <c r="AI281" s="314"/>
      <c r="AJ281" s="314"/>
      <c r="AK281" s="314"/>
      <c r="AL281" s="314"/>
      <c r="AM281" s="314"/>
      <c r="AN281" s="314"/>
      <c r="AO281" s="314"/>
      <c r="AP281" s="314"/>
      <c r="AQ281" s="314"/>
      <c r="AR281" s="314"/>
      <c r="AS281" s="314"/>
      <c r="AT281" s="314"/>
      <c r="AU281" s="314"/>
      <c r="AV281" s="314"/>
      <c r="AW281" s="314"/>
      <c r="AX281" s="314"/>
    </row>
    <row r="282" spans="1:50" s="5" customFormat="1" ht="11.25">
      <c r="A282" s="314"/>
      <c r="B282" s="314"/>
      <c r="C282" s="314"/>
      <c r="D282" s="314"/>
      <c r="E282" s="314"/>
      <c r="F282" s="314"/>
      <c r="G282" s="314"/>
      <c r="H282" s="314"/>
      <c r="I282" s="314"/>
      <c r="J282" s="314"/>
      <c r="K282" s="314"/>
      <c r="L282" s="314"/>
      <c r="M282" s="314"/>
      <c r="N282" s="314"/>
      <c r="O282" s="314"/>
      <c r="P282" s="314"/>
      <c r="Q282" s="314"/>
      <c r="R282" s="314"/>
      <c r="S282" s="314"/>
      <c r="T282" s="314"/>
      <c r="U282" s="314"/>
      <c r="V282" s="314"/>
      <c r="W282" s="314"/>
      <c r="X282" s="314"/>
      <c r="Y282" s="314"/>
      <c r="Z282" s="314"/>
      <c r="AA282" s="314"/>
      <c r="AB282" s="314"/>
      <c r="AC282" s="314"/>
      <c r="AD282" s="314"/>
      <c r="AE282" s="314"/>
      <c r="AF282" s="314"/>
      <c r="AG282" s="314"/>
      <c r="AH282" s="314"/>
      <c r="AI282" s="314"/>
      <c r="AJ282" s="314"/>
      <c r="AK282" s="314"/>
      <c r="AL282" s="314"/>
      <c r="AM282" s="314"/>
      <c r="AN282" s="314"/>
      <c r="AO282" s="314"/>
      <c r="AP282" s="314"/>
      <c r="AQ282" s="314"/>
      <c r="AR282" s="314"/>
      <c r="AS282" s="314"/>
      <c r="AT282" s="314"/>
      <c r="AU282" s="314"/>
      <c r="AV282" s="314"/>
      <c r="AW282" s="314"/>
      <c r="AX282" s="314"/>
    </row>
    <row r="283" spans="1:50" s="5" customFormat="1" ht="11.25">
      <c r="A283" s="314"/>
      <c r="B283" s="314"/>
      <c r="C283" s="314"/>
      <c r="D283" s="314"/>
      <c r="E283" s="314"/>
      <c r="F283" s="314"/>
      <c r="G283" s="314"/>
      <c r="H283" s="314"/>
      <c r="I283" s="314"/>
      <c r="J283" s="314"/>
      <c r="K283" s="314"/>
      <c r="L283" s="314"/>
      <c r="M283" s="314"/>
      <c r="N283" s="314"/>
      <c r="O283" s="314"/>
      <c r="P283" s="314"/>
      <c r="Q283" s="314"/>
      <c r="R283" s="314"/>
      <c r="S283" s="314"/>
      <c r="T283" s="314"/>
      <c r="U283" s="314"/>
      <c r="V283" s="314"/>
      <c r="W283" s="314"/>
      <c r="X283" s="314"/>
      <c r="Y283" s="314"/>
      <c r="Z283" s="314"/>
      <c r="AA283" s="314"/>
      <c r="AB283" s="314"/>
      <c r="AC283" s="314"/>
      <c r="AD283" s="314"/>
      <c r="AE283" s="314"/>
      <c r="AF283" s="314"/>
      <c r="AG283" s="314"/>
      <c r="AH283" s="314"/>
      <c r="AI283" s="314"/>
      <c r="AJ283" s="314"/>
      <c r="AK283" s="314"/>
      <c r="AL283" s="314"/>
      <c r="AM283" s="314"/>
      <c r="AN283" s="314"/>
      <c r="AO283" s="314"/>
      <c r="AP283" s="314"/>
      <c r="AQ283" s="314"/>
      <c r="AR283" s="314"/>
      <c r="AS283" s="314"/>
      <c r="AT283" s="314"/>
      <c r="AU283" s="314"/>
      <c r="AV283" s="314"/>
      <c r="AW283" s="314"/>
      <c r="AX283" s="314"/>
    </row>
    <row r="284" spans="1:50" s="5" customFormat="1" ht="11.25">
      <c r="A284" s="314"/>
      <c r="B284" s="314"/>
      <c r="C284" s="314"/>
      <c r="D284" s="314"/>
      <c r="E284" s="314"/>
      <c r="F284" s="314"/>
      <c r="G284" s="314"/>
      <c r="H284" s="314"/>
      <c r="I284" s="314"/>
      <c r="J284" s="314"/>
      <c r="K284" s="314"/>
      <c r="L284" s="314"/>
      <c r="M284" s="314"/>
      <c r="N284" s="314"/>
      <c r="O284" s="314"/>
      <c r="P284" s="314"/>
      <c r="Q284" s="314"/>
      <c r="R284" s="314"/>
      <c r="S284" s="314"/>
      <c r="T284" s="314"/>
      <c r="U284" s="314"/>
      <c r="V284" s="314"/>
      <c r="W284" s="314"/>
      <c r="X284" s="314"/>
      <c r="Y284" s="314"/>
      <c r="Z284" s="314"/>
      <c r="AA284" s="314"/>
      <c r="AB284" s="314"/>
      <c r="AC284" s="314"/>
      <c r="AD284" s="314"/>
      <c r="AE284" s="314"/>
      <c r="AF284" s="314"/>
      <c r="AG284" s="314"/>
      <c r="AH284" s="314"/>
      <c r="AI284" s="314"/>
      <c r="AJ284" s="314"/>
      <c r="AK284" s="314"/>
      <c r="AL284" s="314"/>
      <c r="AM284" s="314"/>
      <c r="AN284" s="314"/>
      <c r="AO284" s="314"/>
      <c r="AP284" s="314"/>
      <c r="AQ284" s="314"/>
      <c r="AR284" s="314"/>
      <c r="AS284" s="314"/>
      <c r="AT284" s="314"/>
      <c r="AU284" s="314"/>
      <c r="AV284" s="314"/>
      <c r="AW284" s="314"/>
      <c r="AX284" s="314"/>
    </row>
    <row r="285" spans="1:50" s="5" customFormat="1" ht="11.25">
      <c r="A285" s="314"/>
      <c r="B285" s="314"/>
      <c r="C285" s="314"/>
      <c r="D285" s="314"/>
      <c r="E285" s="314"/>
      <c r="F285" s="314"/>
      <c r="G285" s="314"/>
      <c r="H285" s="314"/>
      <c r="I285" s="314"/>
      <c r="J285" s="314"/>
      <c r="K285" s="314"/>
      <c r="L285" s="314"/>
      <c r="M285" s="314"/>
      <c r="N285" s="314"/>
      <c r="O285" s="314"/>
      <c r="P285" s="314"/>
      <c r="Q285" s="314"/>
      <c r="R285" s="314"/>
      <c r="S285" s="314"/>
      <c r="T285" s="314"/>
      <c r="U285" s="314"/>
      <c r="V285" s="314"/>
      <c r="W285" s="314"/>
      <c r="X285" s="314"/>
      <c r="Y285" s="314"/>
      <c r="Z285" s="314"/>
      <c r="AA285" s="314"/>
      <c r="AB285" s="314"/>
      <c r="AC285" s="314"/>
      <c r="AD285" s="314"/>
      <c r="AE285" s="314"/>
      <c r="AF285" s="314"/>
      <c r="AG285" s="314"/>
      <c r="AH285" s="314"/>
      <c r="AI285" s="314"/>
      <c r="AJ285" s="314"/>
      <c r="AK285" s="314"/>
      <c r="AL285" s="314"/>
      <c r="AM285" s="314"/>
      <c r="AN285" s="314"/>
      <c r="AO285" s="314"/>
      <c r="AP285" s="314"/>
      <c r="AQ285" s="314"/>
      <c r="AR285" s="314"/>
      <c r="AS285" s="314"/>
      <c r="AT285" s="314"/>
      <c r="AU285" s="314"/>
      <c r="AV285" s="314"/>
      <c r="AW285" s="314"/>
      <c r="AX285" s="314"/>
    </row>
    <row r="286" spans="1:50" s="5" customFormat="1" ht="11.25">
      <c r="A286" s="314"/>
      <c r="B286" s="314"/>
      <c r="C286" s="314"/>
      <c r="D286" s="314"/>
      <c r="E286" s="314"/>
      <c r="F286" s="314"/>
      <c r="G286" s="314"/>
      <c r="H286" s="314"/>
      <c r="I286" s="314"/>
      <c r="J286" s="314"/>
      <c r="K286" s="314"/>
      <c r="L286" s="314"/>
      <c r="M286" s="314"/>
      <c r="N286" s="314"/>
      <c r="O286" s="314"/>
      <c r="P286" s="314"/>
      <c r="Q286" s="314"/>
      <c r="R286" s="314"/>
      <c r="S286" s="314"/>
      <c r="T286" s="314"/>
      <c r="U286" s="314"/>
      <c r="V286" s="314"/>
      <c r="W286" s="314"/>
      <c r="X286" s="314"/>
      <c r="Y286" s="314"/>
      <c r="Z286" s="314"/>
      <c r="AA286" s="314"/>
      <c r="AB286" s="314"/>
      <c r="AC286" s="314"/>
      <c r="AD286" s="314"/>
      <c r="AE286" s="314"/>
      <c r="AF286" s="314"/>
      <c r="AG286" s="314"/>
      <c r="AH286" s="314"/>
      <c r="AI286" s="314"/>
      <c r="AJ286" s="314"/>
      <c r="AK286" s="314"/>
      <c r="AL286" s="314"/>
      <c r="AM286" s="314"/>
      <c r="AN286" s="314"/>
      <c r="AO286" s="314"/>
      <c r="AP286" s="314"/>
      <c r="AQ286" s="314"/>
      <c r="AR286" s="314"/>
      <c r="AS286" s="314"/>
      <c r="AT286" s="314"/>
      <c r="AU286" s="314"/>
      <c r="AV286" s="314"/>
      <c r="AW286" s="314"/>
      <c r="AX286" s="314"/>
    </row>
    <row r="287" spans="1:50" s="5" customFormat="1" ht="11.25">
      <c r="A287" s="314"/>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4"/>
      <c r="AU287" s="314"/>
      <c r="AV287" s="314"/>
      <c r="AW287" s="314"/>
      <c r="AX287" s="314"/>
    </row>
    <row r="288" spans="1:50" s="5" customFormat="1" ht="11.25">
      <c r="A288" s="314"/>
      <c r="B288" s="314"/>
      <c r="C288" s="314"/>
      <c r="D288" s="314"/>
      <c r="E288" s="314"/>
      <c r="F288" s="314"/>
      <c r="G288" s="314"/>
      <c r="H288" s="314"/>
      <c r="I288" s="314"/>
      <c r="J288" s="314"/>
      <c r="K288" s="314"/>
      <c r="L288" s="314"/>
      <c r="M288" s="314"/>
      <c r="N288" s="314"/>
      <c r="O288" s="314"/>
      <c r="P288" s="314"/>
      <c r="Q288" s="314"/>
      <c r="R288" s="314"/>
      <c r="S288" s="314"/>
      <c r="T288" s="314"/>
      <c r="U288" s="314"/>
      <c r="V288" s="314"/>
      <c r="W288" s="314"/>
      <c r="X288" s="314"/>
      <c r="Y288" s="314"/>
      <c r="Z288" s="314"/>
      <c r="AA288" s="314"/>
      <c r="AB288" s="314"/>
      <c r="AC288" s="314"/>
      <c r="AD288" s="314"/>
      <c r="AE288" s="314"/>
      <c r="AF288" s="314"/>
      <c r="AG288" s="314"/>
      <c r="AH288" s="314"/>
      <c r="AI288" s="314"/>
      <c r="AJ288" s="314"/>
      <c r="AK288" s="314"/>
      <c r="AL288" s="314"/>
      <c r="AM288" s="314"/>
      <c r="AN288" s="314"/>
      <c r="AO288" s="314"/>
      <c r="AP288" s="314"/>
      <c r="AQ288" s="314"/>
      <c r="AR288" s="314"/>
      <c r="AS288" s="314"/>
      <c r="AT288" s="314"/>
      <c r="AU288" s="314"/>
      <c r="AV288" s="314"/>
      <c r="AW288" s="314"/>
      <c r="AX288" s="314"/>
    </row>
    <row r="289" spans="1:50" s="5" customFormat="1" ht="11.25">
      <c r="A289" s="314"/>
      <c r="B289" s="314"/>
      <c r="C289" s="314"/>
      <c r="D289" s="314"/>
      <c r="E289" s="314"/>
      <c r="F289" s="314"/>
      <c r="G289" s="314"/>
      <c r="H289" s="314"/>
      <c r="I289" s="314"/>
      <c r="J289" s="314"/>
      <c r="K289" s="314"/>
      <c r="L289" s="314"/>
      <c r="M289" s="314"/>
      <c r="N289" s="314"/>
      <c r="O289" s="314"/>
      <c r="P289" s="314"/>
      <c r="Q289" s="314"/>
      <c r="R289" s="314"/>
      <c r="S289" s="314"/>
      <c r="T289" s="314"/>
      <c r="U289" s="314"/>
      <c r="V289" s="314"/>
      <c r="W289" s="314"/>
      <c r="X289" s="314"/>
      <c r="Y289" s="314"/>
      <c r="Z289" s="314"/>
      <c r="AA289" s="314"/>
      <c r="AB289" s="314"/>
      <c r="AC289" s="314"/>
      <c r="AD289" s="314"/>
      <c r="AE289" s="314"/>
      <c r="AF289" s="314"/>
      <c r="AG289" s="314"/>
      <c r="AH289" s="314"/>
      <c r="AI289" s="314"/>
      <c r="AJ289" s="314"/>
      <c r="AK289" s="314"/>
      <c r="AL289" s="314"/>
      <c r="AM289" s="314"/>
      <c r="AN289" s="314"/>
      <c r="AO289" s="314"/>
      <c r="AP289" s="314"/>
      <c r="AQ289" s="314"/>
      <c r="AR289" s="314"/>
      <c r="AS289" s="314"/>
      <c r="AT289" s="314"/>
      <c r="AU289" s="314"/>
      <c r="AV289" s="314"/>
      <c r="AW289" s="314"/>
      <c r="AX289" s="314"/>
    </row>
    <row r="290" spans="1:50" s="5" customFormat="1" ht="11.25">
      <c r="A290" s="314"/>
      <c r="B290" s="314"/>
      <c r="C290" s="314"/>
      <c r="D290" s="314"/>
      <c r="E290" s="314"/>
      <c r="F290" s="314"/>
      <c r="G290" s="314"/>
      <c r="H290" s="314"/>
      <c r="I290" s="314"/>
      <c r="J290" s="314"/>
      <c r="K290" s="314"/>
      <c r="L290" s="314"/>
      <c r="M290" s="314"/>
      <c r="N290" s="314"/>
      <c r="O290" s="314"/>
      <c r="P290" s="314"/>
      <c r="Q290" s="314"/>
      <c r="R290" s="314"/>
      <c r="S290" s="314"/>
      <c r="T290" s="314"/>
      <c r="U290" s="314"/>
      <c r="V290" s="314"/>
      <c r="W290" s="314"/>
      <c r="X290" s="314"/>
      <c r="Y290" s="314"/>
      <c r="Z290" s="314"/>
      <c r="AA290" s="314"/>
      <c r="AB290" s="314"/>
      <c r="AC290" s="314"/>
      <c r="AD290" s="314"/>
      <c r="AE290" s="314"/>
      <c r="AF290" s="314"/>
      <c r="AG290" s="314"/>
      <c r="AH290" s="314"/>
      <c r="AI290" s="314"/>
      <c r="AJ290" s="314"/>
      <c r="AK290" s="314"/>
      <c r="AL290" s="314"/>
      <c r="AM290" s="314"/>
      <c r="AN290" s="314"/>
      <c r="AO290" s="314"/>
      <c r="AP290" s="314"/>
      <c r="AQ290" s="314"/>
      <c r="AR290" s="314"/>
      <c r="AS290" s="314"/>
      <c r="AT290" s="314"/>
      <c r="AU290" s="314"/>
      <c r="AV290" s="314"/>
      <c r="AW290" s="314"/>
      <c r="AX290" s="314"/>
    </row>
    <row r="291" spans="1:50" s="5" customFormat="1" ht="11.25">
      <c r="A291" s="314"/>
      <c r="B291" s="314"/>
      <c r="C291" s="314"/>
      <c r="D291" s="314"/>
      <c r="E291" s="314"/>
      <c r="F291" s="314"/>
      <c r="G291" s="314"/>
      <c r="H291" s="314"/>
      <c r="I291" s="314"/>
      <c r="J291" s="314"/>
      <c r="K291" s="314"/>
      <c r="L291" s="314"/>
      <c r="M291" s="314"/>
      <c r="N291" s="314"/>
      <c r="O291" s="314"/>
      <c r="P291" s="314"/>
      <c r="Q291" s="314"/>
      <c r="R291" s="314"/>
      <c r="S291" s="314"/>
      <c r="T291" s="314"/>
      <c r="U291" s="314"/>
      <c r="V291" s="314"/>
      <c r="W291" s="314"/>
      <c r="X291" s="314"/>
      <c r="Y291" s="314"/>
      <c r="Z291" s="314"/>
      <c r="AA291" s="314"/>
      <c r="AB291" s="314"/>
      <c r="AC291" s="314"/>
      <c r="AD291" s="314"/>
      <c r="AE291" s="314"/>
      <c r="AF291" s="314"/>
      <c r="AG291" s="314"/>
      <c r="AH291" s="314"/>
      <c r="AI291" s="314"/>
      <c r="AJ291" s="314"/>
      <c r="AK291" s="314"/>
      <c r="AL291" s="314"/>
      <c r="AM291" s="314"/>
      <c r="AN291" s="314"/>
      <c r="AO291" s="314"/>
      <c r="AP291" s="314"/>
      <c r="AQ291" s="314"/>
      <c r="AR291" s="314"/>
      <c r="AS291" s="314"/>
      <c r="AT291" s="314"/>
      <c r="AU291" s="314"/>
      <c r="AV291" s="314"/>
      <c r="AW291" s="314"/>
      <c r="AX291" s="314"/>
    </row>
    <row r="292" spans="1:50" s="5" customFormat="1" ht="11.25">
      <c r="A292" s="314"/>
      <c r="B292" s="314"/>
      <c r="C292" s="314"/>
      <c r="D292" s="314"/>
      <c r="E292" s="314"/>
      <c r="F292" s="314"/>
      <c r="G292" s="314"/>
      <c r="H292" s="314"/>
      <c r="I292" s="314"/>
      <c r="J292" s="314"/>
      <c r="K292" s="314"/>
      <c r="L292" s="314"/>
      <c r="M292" s="314"/>
      <c r="N292" s="314"/>
      <c r="O292" s="314"/>
      <c r="P292" s="314"/>
      <c r="Q292" s="314"/>
      <c r="R292" s="314"/>
      <c r="S292" s="314"/>
      <c r="T292" s="314"/>
      <c r="U292" s="314"/>
      <c r="V292" s="314"/>
      <c r="W292" s="314"/>
      <c r="X292" s="314"/>
      <c r="Y292" s="314"/>
      <c r="Z292" s="314"/>
      <c r="AA292" s="314"/>
      <c r="AB292" s="314"/>
      <c r="AC292" s="314"/>
      <c r="AD292" s="314"/>
      <c r="AE292" s="314"/>
      <c r="AF292" s="314"/>
      <c r="AG292" s="314"/>
      <c r="AH292" s="314"/>
      <c r="AI292" s="314"/>
      <c r="AJ292" s="314"/>
      <c r="AK292" s="314"/>
      <c r="AL292" s="314"/>
      <c r="AM292" s="314"/>
      <c r="AN292" s="314"/>
      <c r="AO292" s="314"/>
      <c r="AP292" s="314"/>
      <c r="AQ292" s="314"/>
      <c r="AR292" s="314"/>
      <c r="AS292" s="314"/>
      <c r="AT292" s="314"/>
      <c r="AU292" s="314"/>
      <c r="AV292" s="314"/>
      <c r="AW292" s="314"/>
      <c r="AX292" s="314"/>
    </row>
    <row r="293" spans="1:50" s="5" customFormat="1" ht="11.25">
      <c r="A293" s="314"/>
      <c r="B293" s="314"/>
      <c r="C293" s="314"/>
      <c r="D293" s="314"/>
      <c r="E293" s="314"/>
      <c r="F293" s="314"/>
      <c r="G293" s="314"/>
      <c r="H293" s="314"/>
      <c r="I293" s="314"/>
      <c r="J293" s="314"/>
      <c r="K293" s="314"/>
      <c r="L293" s="314"/>
      <c r="M293" s="314"/>
      <c r="N293" s="314"/>
      <c r="O293" s="314"/>
      <c r="P293" s="314"/>
      <c r="Q293" s="314"/>
      <c r="R293" s="314"/>
      <c r="S293" s="314"/>
      <c r="T293" s="314"/>
      <c r="U293" s="314"/>
      <c r="V293" s="314"/>
      <c r="W293" s="314"/>
      <c r="X293" s="314"/>
      <c r="Y293" s="314"/>
      <c r="Z293" s="314"/>
      <c r="AA293" s="314"/>
      <c r="AB293" s="314"/>
      <c r="AC293" s="314"/>
      <c r="AD293" s="314"/>
      <c r="AE293" s="314"/>
      <c r="AF293" s="314"/>
      <c r="AG293" s="314"/>
      <c r="AH293" s="314"/>
      <c r="AI293" s="314"/>
      <c r="AJ293" s="314"/>
      <c r="AK293" s="314"/>
      <c r="AL293" s="314"/>
      <c r="AM293" s="314"/>
      <c r="AN293" s="314"/>
      <c r="AO293" s="314"/>
      <c r="AP293" s="314"/>
      <c r="AQ293" s="314"/>
      <c r="AR293" s="314"/>
      <c r="AS293" s="314"/>
      <c r="AT293" s="314"/>
      <c r="AU293" s="314"/>
      <c r="AV293" s="314"/>
      <c r="AW293" s="314"/>
      <c r="AX293" s="314"/>
    </row>
    <row r="294" spans="1:50" s="5" customFormat="1" ht="11.25">
      <c r="A294" s="314"/>
      <c r="B294" s="314"/>
      <c r="C294" s="314"/>
      <c r="D294" s="314"/>
      <c r="E294" s="314"/>
      <c r="F294" s="314"/>
      <c r="G294" s="314"/>
      <c r="H294" s="314"/>
      <c r="I294" s="314"/>
      <c r="J294" s="314"/>
      <c r="K294" s="314"/>
      <c r="L294" s="314"/>
      <c r="M294" s="314"/>
      <c r="N294" s="314"/>
      <c r="O294" s="314"/>
      <c r="P294" s="314"/>
      <c r="Q294" s="314"/>
      <c r="R294" s="314"/>
      <c r="S294" s="314"/>
      <c r="T294" s="314"/>
      <c r="U294" s="314"/>
      <c r="V294" s="314"/>
      <c r="W294" s="314"/>
      <c r="X294" s="314"/>
      <c r="Y294" s="314"/>
      <c r="Z294" s="314"/>
      <c r="AA294" s="314"/>
      <c r="AB294" s="314"/>
      <c r="AC294" s="314"/>
      <c r="AD294" s="314"/>
      <c r="AE294" s="314"/>
      <c r="AF294" s="314"/>
      <c r="AG294" s="314"/>
      <c r="AH294" s="314"/>
      <c r="AI294" s="314"/>
      <c r="AJ294" s="314"/>
      <c r="AK294" s="314"/>
      <c r="AL294" s="314"/>
      <c r="AM294" s="314"/>
      <c r="AN294" s="314"/>
      <c r="AO294" s="314"/>
      <c r="AP294" s="314"/>
      <c r="AQ294" s="314"/>
      <c r="AR294" s="314"/>
      <c r="AS294" s="314"/>
      <c r="AT294" s="314"/>
      <c r="AU294" s="314"/>
      <c r="AV294" s="314"/>
      <c r="AW294" s="314"/>
      <c r="AX294" s="314"/>
    </row>
    <row r="295" spans="1:50" s="5" customFormat="1" ht="11.25">
      <c r="A295" s="314"/>
      <c r="B295" s="314"/>
      <c r="C295" s="314"/>
      <c r="D295" s="314"/>
      <c r="E295" s="314"/>
      <c r="F295" s="314"/>
      <c r="G295" s="314"/>
      <c r="H295" s="314"/>
      <c r="I295" s="314"/>
      <c r="J295" s="314"/>
      <c r="K295" s="314"/>
      <c r="L295" s="314"/>
      <c r="M295" s="314"/>
      <c r="N295" s="314"/>
      <c r="O295" s="314"/>
      <c r="P295" s="314"/>
      <c r="Q295" s="314"/>
      <c r="R295" s="314"/>
      <c r="S295" s="314"/>
      <c r="T295" s="314"/>
      <c r="U295" s="314"/>
      <c r="V295" s="314"/>
      <c r="W295" s="314"/>
      <c r="X295" s="314"/>
      <c r="Y295" s="314"/>
      <c r="Z295" s="314"/>
      <c r="AA295" s="314"/>
      <c r="AB295" s="314"/>
      <c r="AC295" s="314"/>
      <c r="AD295" s="314"/>
      <c r="AE295" s="314"/>
      <c r="AF295" s="314"/>
      <c r="AG295" s="314"/>
      <c r="AH295" s="314"/>
      <c r="AI295" s="314"/>
      <c r="AJ295" s="314"/>
      <c r="AK295" s="314"/>
      <c r="AL295" s="314"/>
      <c r="AM295" s="314"/>
      <c r="AN295" s="314"/>
      <c r="AO295" s="314"/>
      <c r="AP295" s="314"/>
      <c r="AQ295" s="314"/>
      <c r="AR295" s="314"/>
      <c r="AS295" s="314"/>
      <c r="AT295" s="314"/>
      <c r="AU295" s="314"/>
      <c r="AV295" s="314"/>
      <c r="AW295" s="314"/>
      <c r="AX295" s="314"/>
    </row>
    <row r="296" spans="1:50" s="5" customFormat="1" ht="11.25">
      <c r="A296" s="314"/>
      <c r="B296" s="314"/>
      <c r="C296" s="314"/>
      <c r="D296" s="314"/>
      <c r="E296" s="314"/>
      <c r="F296" s="314"/>
      <c r="G296" s="314"/>
      <c r="H296" s="314"/>
      <c r="I296" s="314"/>
      <c r="J296" s="314"/>
      <c r="K296" s="314"/>
      <c r="L296" s="314"/>
      <c r="M296" s="314"/>
      <c r="N296" s="314"/>
      <c r="O296" s="314"/>
      <c r="P296" s="314"/>
      <c r="Q296" s="314"/>
      <c r="R296" s="314"/>
      <c r="S296" s="314"/>
      <c r="T296" s="314"/>
      <c r="U296" s="314"/>
      <c r="V296" s="314"/>
      <c r="W296" s="314"/>
      <c r="X296" s="314"/>
      <c r="Y296" s="314"/>
      <c r="Z296" s="314"/>
      <c r="AA296" s="314"/>
      <c r="AB296" s="314"/>
      <c r="AC296" s="314"/>
      <c r="AD296" s="314"/>
      <c r="AE296" s="314"/>
      <c r="AF296" s="314"/>
      <c r="AG296" s="314"/>
      <c r="AH296" s="314"/>
      <c r="AI296" s="314"/>
      <c r="AJ296" s="314"/>
      <c r="AK296" s="314"/>
      <c r="AL296" s="314"/>
      <c r="AM296" s="314"/>
      <c r="AN296" s="314"/>
      <c r="AO296" s="314"/>
      <c r="AP296" s="314"/>
      <c r="AQ296" s="314"/>
      <c r="AR296" s="314"/>
      <c r="AS296" s="314"/>
      <c r="AT296" s="314"/>
      <c r="AU296" s="314"/>
      <c r="AV296" s="314"/>
      <c r="AW296" s="314"/>
      <c r="AX296" s="314"/>
    </row>
    <row r="297" spans="1:50" s="5" customFormat="1" ht="11.25">
      <c r="A297" s="314"/>
      <c r="B297" s="314"/>
      <c r="C297" s="314"/>
      <c r="D297" s="314"/>
      <c r="E297" s="314"/>
      <c r="F297" s="314"/>
      <c r="G297" s="314"/>
      <c r="H297" s="314"/>
      <c r="I297" s="314"/>
      <c r="J297" s="314"/>
      <c r="K297" s="314"/>
      <c r="L297" s="314"/>
      <c r="M297" s="314"/>
      <c r="N297" s="314"/>
      <c r="O297" s="314"/>
      <c r="P297" s="314"/>
      <c r="Q297" s="314"/>
      <c r="R297" s="314"/>
      <c r="S297" s="314"/>
      <c r="T297" s="314"/>
      <c r="U297" s="314"/>
      <c r="V297" s="314"/>
      <c r="W297" s="314"/>
      <c r="X297" s="314"/>
      <c r="Y297" s="314"/>
      <c r="Z297" s="314"/>
      <c r="AA297" s="314"/>
      <c r="AB297" s="314"/>
      <c r="AC297" s="314"/>
      <c r="AD297" s="314"/>
      <c r="AE297" s="314"/>
      <c r="AF297" s="314"/>
      <c r="AG297" s="314"/>
      <c r="AH297" s="314"/>
      <c r="AI297" s="314"/>
      <c r="AJ297" s="314"/>
      <c r="AK297" s="314"/>
      <c r="AL297" s="314"/>
      <c r="AM297" s="314"/>
      <c r="AN297" s="314"/>
      <c r="AO297" s="314"/>
      <c r="AP297" s="314"/>
      <c r="AQ297" s="314"/>
      <c r="AR297" s="314"/>
      <c r="AS297" s="314"/>
      <c r="AT297" s="314"/>
      <c r="AU297" s="314"/>
      <c r="AV297" s="314"/>
      <c r="AW297" s="314"/>
      <c r="AX297" s="314"/>
    </row>
    <row r="298" spans="1:50" s="5" customFormat="1" ht="11.25">
      <c r="A298" s="314"/>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4"/>
      <c r="AO298" s="314"/>
      <c r="AP298" s="314"/>
      <c r="AQ298" s="314"/>
      <c r="AR298" s="314"/>
      <c r="AS298" s="314"/>
      <c r="AT298" s="314"/>
      <c r="AU298" s="314"/>
      <c r="AV298" s="314"/>
      <c r="AW298" s="314"/>
      <c r="AX298" s="314"/>
    </row>
    <row r="299" spans="1:50" s="5" customFormat="1" ht="11.25">
      <c r="A299" s="314"/>
      <c r="B299" s="314"/>
      <c r="C299" s="314"/>
      <c r="D299" s="314"/>
      <c r="E299" s="314"/>
      <c r="F299" s="314"/>
      <c r="G299" s="314"/>
      <c r="H299" s="314"/>
      <c r="I299" s="314"/>
      <c r="J299" s="314"/>
      <c r="K299" s="314"/>
      <c r="L299" s="314"/>
      <c r="M299" s="314"/>
      <c r="N299" s="314"/>
      <c r="O299" s="314"/>
      <c r="P299" s="314"/>
      <c r="Q299" s="314"/>
      <c r="R299" s="314"/>
      <c r="S299" s="314"/>
      <c r="T299" s="314"/>
      <c r="U299" s="314"/>
      <c r="V299" s="314"/>
      <c r="W299" s="314"/>
      <c r="X299" s="314"/>
      <c r="Y299" s="314"/>
      <c r="Z299" s="314"/>
      <c r="AA299" s="314"/>
      <c r="AB299" s="314"/>
      <c r="AC299" s="314"/>
      <c r="AD299" s="314"/>
      <c r="AE299" s="314"/>
      <c r="AF299" s="314"/>
      <c r="AG299" s="314"/>
      <c r="AH299" s="314"/>
      <c r="AI299" s="314"/>
      <c r="AJ299" s="314"/>
      <c r="AK299" s="314"/>
      <c r="AL299" s="314"/>
      <c r="AM299" s="314"/>
      <c r="AN299" s="314"/>
      <c r="AO299" s="314"/>
      <c r="AP299" s="314"/>
      <c r="AQ299" s="314"/>
      <c r="AR299" s="314"/>
      <c r="AS299" s="314"/>
      <c r="AT299" s="314"/>
      <c r="AU299" s="314"/>
      <c r="AV299" s="314"/>
      <c r="AW299" s="314"/>
      <c r="AX299" s="314"/>
    </row>
    <row r="300" spans="1:50" s="5" customFormat="1" ht="11.25">
      <c r="A300" s="314"/>
      <c r="B300" s="314"/>
      <c r="C300" s="314"/>
      <c r="D300" s="314"/>
      <c r="E300" s="314"/>
      <c r="F300" s="314"/>
      <c r="G300" s="314"/>
      <c r="H300" s="314"/>
      <c r="I300" s="314"/>
      <c r="J300" s="314"/>
      <c r="K300" s="314"/>
      <c r="L300" s="314"/>
      <c r="M300" s="314"/>
      <c r="N300" s="314"/>
      <c r="O300" s="314"/>
      <c r="P300" s="314"/>
      <c r="Q300" s="314"/>
      <c r="R300" s="314"/>
      <c r="S300" s="314"/>
      <c r="T300" s="314"/>
      <c r="U300" s="314"/>
      <c r="V300" s="314"/>
      <c r="W300" s="314"/>
      <c r="X300" s="314"/>
      <c r="Y300" s="314"/>
      <c r="Z300" s="314"/>
      <c r="AA300" s="314"/>
      <c r="AB300" s="314"/>
      <c r="AC300" s="314"/>
      <c r="AD300" s="314"/>
      <c r="AE300" s="314"/>
      <c r="AF300" s="314"/>
      <c r="AG300" s="314"/>
      <c r="AH300" s="314"/>
      <c r="AI300" s="314"/>
      <c r="AJ300" s="314"/>
      <c r="AK300" s="314"/>
      <c r="AL300" s="314"/>
      <c r="AM300" s="314"/>
      <c r="AN300" s="314"/>
      <c r="AO300" s="314"/>
      <c r="AP300" s="314"/>
      <c r="AQ300" s="314"/>
      <c r="AR300" s="314"/>
      <c r="AS300" s="314"/>
      <c r="AT300" s="314"/>
      <c r="AU300" s="314"/>
      <c r="AV300" s="314"/>
      <c r="AW300" s="314"/>
      <c r="AX300" s="314"/>
    </row>
    <row r="301" spans="1:50" s="5" customFormat="1" ht="11.25">
      <c r="A301" s="314"/>
      <c r="B301" s="314"/>
      <c r="C301" s="314"/>
      <c r="D301" s="314"/>
      <c r="E301" s="314"/>
      <c r="F301" s="314"/>
      <c r="G301" s="314"/>
      <c r="H301" s="314"/>
      <c r="I301" s="314"/>
      <c r="J301" s="314"/>
      <c r="K301" s="314"/>
      <c r="L301" s="314"/>
      <c r="M301" s="314"/>
      <c r="N301" s="314"/>
      <c r="O301" s="314"/>
      <c r="P301" s="314"/>
      <c r="Q301" s="314"/>
      <c r="R301" s="314"/>
      <c r="S301" s="314"/>
      <c r="T301" s="314"/>
      <c r="U301" s="314"/>
      <c r="V301" s="314"/>
      <c r="W301" s="314"/>
      <c r="X301" s="314"/>
      <c r="Y301" s="314"/>
      <c r="Z301" s="314"/>
      <c r="AA301" s="314"/>
      <c r="AB301" s="314"/>
      <c r="AC301" s="314"/>
      <c r="AD301" s="314"/>
      <c r="AE301" s="314"/>
      <c r="AF301" s="314"/>
      <c r="AG301" s="314"/>
      <c r="AH301" s="314"/>
      <c r="AI301" s="314"/>
      <c r="AJ301" s="314"/>
      <c r="AK301" s="314"/>
      <c r="AL301" s="314"/>
      <c r="AM301" s="314"/>
      <c r="AN301" s="314"/>
      <c r="AO301" s="314"/>
      <c r="AP301" s="314"/>
      <c r="AQ301" s="314"/>
      <c r="AR301" s="314"/>
      <c r="AS301" s="314"/>
      <c r="AT301" s="314"/>
      <c r="AU301" s="314"/>
      <c r="AV301" s="314"/>
      <c r="AW301" s="314"/>
      <c r="AX301" s="314"/>
    </row>
    <row r="302" spans="1:50" s="5" customFormat="1" ht="11.25">
      <c r="A302" s="314"/>
      <c r="B302" s="314"/>
      <c r="C302" s="314"/>
      <c r="D302" s="314"/>
      <c r="E302" s="314"/>
      <c r="F302" s="314"/>
      <c r="G302" s="314"/>
      <c r="H302" s="314"/>
      <c r="I302" s="314"/>
      <c r="J302" s="314"/>
      <c r="K302" s="314"/>
      <c r="L302" s="314"/>
      <c r="M302" s="314"/>
      <c r="N302" s="314"/>
      <c r="O302" s="314"/>
      <c r="P302" s="314"/>
      <c r="Q302" s="314"/>
      <c r="R302" s="314"/>
      <c r="S302" s="314"/>
      <c r="T302" s="314"/>
      <c r="U302" s="314"/>
      <c r="V302" s="314"/>
      <c r="W302" s="314"/>
      <c r="X302" s="314"/>
      <c r="Y302" s="314"/>
      <c r="Z302" s="314"/>
      <c r="AA302" s="314"/>
      <c r="AB302" s="314"/>
      <c r="AC302" s="314"/>
      <c r="AD302" s="314"/>
      <c r="AE302" s="314"/>
      <c r="AF302" s="314"/>
      <c r="AG302" s="314"/>
      <c r="AH302" s="314"/>
      <c r="AI302" s="314"/>
      <c r="AJ302" s="314"/>
      <c r="AK302" s="314"/>
      <c r="AL302" s="314"/>
      <c r="AM302" s="314"/>
      <c r="AN302" s="314"/>
      <c r="AO302" s="314"/>
      <c r="AP302" s="314"/>
      <c r="AQ302" s="314"/>
      <c r="AR302" s="314"/>
      <c r="AS302" s="314"/>
      <c r="AT302" s="314"/>
      <c r="AU302" s="314"/>
      <c r="AV302" s="314"/>
      <c r="AW302" s="314"/>
      <c r="AX302" s="314"/>
    </row>
    <row r="303" spans="1:50" s="5" customFormat="1" ht="11.25">
      <c r="A303" s="314"/>
      <c r="B303" s="314"/>
      <c r="C303" s="314"/>
      <c r="D303" s="314"/>
      <c r="E303" s="314"/>
      <c r="F303" s="314"/>
      <c r="G303" s="314"/>
      <c r="H303" s="314"/>
      <c r="I303" s="314"/>
      <c r="J303" s="314"/>
      <c r="K303" s="314"/>
      <c r="L303" s="314"/>
      <c r="M303" s="314"/>
      <c r="N303" s="314"/>
      <c r="O303" s="314"/>
      <c r="P303" s="314"/>
      <c r="Q303" s="314"/>
      <c r="R303" s="314"/>
      <c r="S303" s="314"/>
      <c r="T303" s="314"/>
      <c r="U303" s="314"/>
      <c r="V303" s="314"/>
      <c r="W303" s="314"/>
      <c r="X303" s="314"/>
      <c r="Y303" s="314"/>
      <c r="Z303" s="314"/>
      <c r="AA303" s="314"/>
      <c r="AB303" s="314"/>
      <c r="AC303" s="314"/>
      <c r="AD303" s="314"/>
      <c r="AE303" s="314"/>
      <c r="AF303" s="314"/>
      <c r="AG303" s="314"/>
      <c r="AH303" s="314"/>
      <c r="AI303" s="314"/>
      <c r="AJ303" s="314"/>
      <c r="AK303" s="314"/>
      <c r="AL303" s="314"/>
      <c r="AM303" s="314"/>
      <c r="AN303" s="314"/>
      <c r="AO303" s="314"/>
      <c r="AP303" s="314"/>
      <c r="AQ303" s="314"/>
      <c r="AR303" s="314"/>
      <c r="AS303" s="314"/>
      <c r="AT303" s="314"/>
      <c r="AU303" s="314"/>
      <c r="AV303" s="314"/>
      <c r="AW303" s="314"/>
      <c r="AX303" s="314"/>
    </row>
    <row r="304" spans="1:50" s="5" customFormat="1" ht="11.25">
      <c r="A304" s="314"/>
      <c r="B304" s="314"/>
      <c r="C304" s="314"/>
      <c r="D304" s="314"/>
      <c r="E304" s="314"/>
      <c r="F304" s="314"/>
      <c r="G304" s="314"/>
      <c r="H304" s="314"/>
      <c r="I304" s="314"/>
      <c r="J304" s="314"/>
      <c r="K304" s="314"/>
      <c r="L304" s="314"/>
      <c r="M304" s="314"/>
      <c r="N304" s="314"/>
      <c r="O304" s="314"/>
      <c r="P304" s="314"/>
      <c r="Q304" s="314"/>
      <c r="R304" s="314"/>
      <c r="S304" s="314"/>
      <c r="T304" s="314"/>
      <c r="U304" s="314"/>
      <c r="V304" s="314"/>
      <c r="W304" s="314"/>
      <c r="X304" s="314"/>
      <c r="Y304" s="314"/>
      <c r="Z304" s="314"/>
      <c r="AA304" s="314"/>
      <c r="AB304" s="314"/>
      <c r="AC304" s="314"/>
      <c r="AD304" s="314"/>
      <c r="AE304" s="314"/>
      <c r="AF304" s="314"/>
      <c r="AG304" s="314"/>
      <c r="AH304" s="314"/>
      <c r="AI304" s="314"/>
      <c r="AJ304" s="314"/>
      <c r="AK304" s="314"/>
      <c r="AL304" s="314"/>
      <c r="AM304" s="314"/>
      <c r="AN304" s="314"/>
      <c r="AO304" s="314"/>
      <c r="AP304" s="314"/>
      <c r="AQ304" s="314"/>
      <c r="AR304" s="314"/>
      <c r="AS304" s="314"/>
      <c r="AT304" s="314"/>
      <c r="AU304" s="314"/>
      <c r="AV304" s="314"/>
      <c r="AW304" s="314"/>
      <c r="AX304" s="314"/>
    </row>
    <row r="305" spans="1:50" s="5" customFormat="1" ht="11.25">
      <c r="A305" s="314"/>
      <c r="B305" s="314"/>
      <c r="C305" s="314"/>
      <c r="D305" s="314"/>
      <c r="E305" s="314"/>
      <c r="F305" s="314"/>
      <c r="G305" s="314"/>
      <c r="H305" s="314"/>
      <c r="I305" s="314"/>
      <c r="J305" s="314"/>
      <c r="K305" s="314"/>
      <c r="L305" s="314"/>
      <c r="M305" s="314"/>
      <c r="N305" s="314"/>
      <c r="O305" s="314"/>
      <c r="P305" s="314"/>
      <c r="Q305" s="314"/>
      <c r="R305" s="314"/>
      <c r="S305" s="314"/>
      <c r="T305" s="314"/>
      <c r="U305" s="314"/>
      <c r="V305" s="314"/>
      <c r="W305" s="314"/>
      <c r="X305" s="314"/>
      <c r="Y305" s="314"/>
      <c r="Z305" s="314"/>
      <c r="AA305" s="314"/>
      <c r="AB305" s="314"/>
      <c r="AC305" s="314"/>
      <c r="AD305" s="314"/>
      <c r="AE305" s="314"/>
      <c r="AF305" s="314"/>
      <c r="AG305" s="314"/>
      <c r="AH305" s="314"/>
      <c r="AI305" s="314"/>
      <c r="AJ305" s="314"/>
      <c r="AK305" s="314"/>
      <c r="AL305" s="314"/>
      <c r="AM305" s="314"/>
      <c r="AN305" s="314"/>
      <c r="AO305" s="314"/>
      <c r="AP305" s="314"/>
      <c r="AQ305" s="314"/>
      <c r="AR305" s="314"/>
      <c r="AS305" s="314"/>
      <c r="AT305" s="314"/>
      <c r="AU305" s="314"/>
      <c r="AV305" s="314"/>
      <c r="AW305" s="314"/>
      <c r="AX305" s="314"/>
    </row>
    <row r="306" spans="1:50" s="5" customFormat="1" ht="11.25">
      <c r="A306" s="314"/>
      <c r="B306" s="314"/>
      <c r="C306" s="314"/>
      <c r="D306" s="314"/>
      <c r="E306" s="314"/>
      <c r="F306" s="314"/>
      <c r="G306" s="314"/>
      <c r="H306" s="314"/>
      <c r="I306" s="314"/>
      <c r="J306" s="314"/>
      <c r="K306" s="314"/>
      <c r="L306" s="314"/>
      <c r="M306" s="314"/>
      <c r="N306" s="314"/>
      <c r="O306" s="314"/>
      <c r="P306" s="314"/>
      <c r="Q306" s="314"/>
      <c r="R306" s="314"/>
      <c r="S306" s="314"/>
      <c r="T306" s="314"/>
      <c r="U306" s="314"/>
      <c r="V306" s="314"/>
      <c r="W306" s="314"/>
      <c r="X306" s="314"/>
      <c r="Y306" s="314"/>
      <c r="Z306" s="314"/>
      <c r="AA306" s="314"/>
      <c r="AB306" s="314"/>
      <c r="AC306" s="314"/>
      <c r="AD306" s="314"/>
      <c r="AE306" s="314"/>
      <c r="AF306" s="314"/>
      <c r="AG306" s="314"/>
      <c r="AH306" s="314"/>
      <c r="AI306" s="314"/>
      <c r="AJ306" s="314"/>
      <c r="AK306" s="314"/>
      <c r="AL306" s="314"/>
      <c r="AM306" s="314"/>
      <c r="AN306" s="314"/>
      <c r="AO306" s="314"/>
      <c r="AP306" s="314"/>
      <c r="AQ306" s="314"/>
      <c r="AR306" s="314"/>
      <c r="AS306" s="314"/>
      <c r="AT306" s="314"/>
      <c r="AU306" s="314"/>
      <c r="AV306" s="314"/>
      <c r="AW306" s="314"/>
      <c r="AX306" s="314"/>
    </row>
    <row r="307" spans="1:50" s="5" customFormat="1" ht="11.25">
      <c r="A307" s="314"/>
      <c r="B307" s="314"/>
      <c r="C307" s="314"/>
      <c r="D307" s="314"/>
      <c r="E307" s="314"/>
      <c r="F307" s="314"/>
      <c r="G307" s="314"/>
      <c r="H307" s="314"/>
      <c r="I307" s="314"/>
      <c r="J307" s="314"/>
      <c r="K307" s="314"/>
      <c r="L307" s="314"/>
      <c r="M307" s="314"/>
      <c r="N307" s="314"/>
      <c r="O307" s="314"/>
      <c r="P307" s="314"/>
      <c r="Q307" s="314"/>
      <c r="R307" s="314"/>
      <c r="S307" s="314"/>
      <c r="T307" s="314"/>
      <c r="U307" s="314"/>
      <c r="V307" s="314"/>
      <c r="W307" s="314"/>
      <c r="X307" s="314"/>
      <c r="Y307" s="314"/>
      <c r="Z307" s="314"/>
      <c r="AA307" s="314"/>
      <c r="AB307" s="314"/>
      <c r="AC307" s="314"/>
      <c r="AD307" s="314"/>
      <c r="AE307" s="314"/>
      <c r="AF307" s="314"/>
      <c r="AG307" s="314"/>
      <c r="AH307" s="314"/>
      <c r="AI307" s="314"/>
      <c r="AJ307" s="314"/>
      <c r="AK307" s="314"/>
      <c r="AL307" s="314"/>
      <c r="AM307" s="314"/>
      <c r="AN307" s="314"/>
      <c r="AO307" s="314"/>
      <c r="AP307" s="314"/>
      <c r="AQ307" s="314"/>
      <c r="AR307" s="314"/>
      <c r="AS307" s="314"/>
      <c r="AT307" s="314"/>
      <c r="AU307" s="314"/>
      <c r="AV307" s="314"/>
      <c r="AW307" s="314"/>
      <c r="AX307" s="314"/>
    </row>
    <row r="308" spans="1:50" s="5" customFormat="1" ht="11.25">
      <c r="A308" s="314"/>
      <c r="B308" s="314"/>
      <c r="C308" s="314"/>
      <c r="D308" s="314"/>
      <c r="E308" s="314"/>
      <c r="F308" s="314"/>
      <c r="G308" s="314"/>
      <c r="H308" s="314"/>
      <c r="I308" s="314"/>
      <c r="J308" s="314"/>
      <c r="K308" s="314"/>
      <c r="L308" s="314"/>
      <c r="M308" s="314"/>
      <c r="N308" s="314"/>
      <c r="O308" s="314"/>
      <c r="P308" s="314"/>
      <c r="Q308" s="314"/>
      <c r="R308" s="314"/>
      <c r="S308" s="314"/>
      <c r="T308" s="314"/>
      <c r="U308" s="314"/>
      <c r="V308" s="314"/>
      <c r="W308" s="314"/>
      <c r="X308" s="314"/>
      <c r="Y308" s="314"/>
      <c r="Z308" s="314"/>
      <c r="AA308" s="314"/>
      <c r="AB308" s="314"/>
      <c r="AC308" s="314"/>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4"/>
    </row>
    <row r="309" spans="1:50" s="5" customFormat="1" ht="11.25">
      <c r="A309" s="314"/>
      <c r="B309" s="314"/>
      <c r="C309" s="314"/>
      <c r="D309" s="314"/>
      <c r="E309" s="314"/>
      <c r="F309" s="314"/>
      <c r="G309" s="314"/>
      <c r="H309" s="314"/>
      <c r="I309" s="314"/>
      <c r="J309" s="314"/>
      <c r="K309" s="314"/>
      <c r="L309" s="314"/>
      <c r="M309" s="314"/>
      <c r="N309" s="314"/>
      <c r="O309" s="314"/>
      <c r="P309" s="314"/>
      <c r="Q309" s="314"/>
      <c r="R309" s="314"/>
      <c r="S309" s="314"/>
      <c r="T309" s="314"/>
      <c r="U309" s="314"/>
      <c r="V309" s="314"/>
      <c r="W309" s="314"/>
      <c r="X309" s="314"/>
      <c r="Y309" s="314"/>
      <c r="Z309" s="314"/>
      <c r="AA309" s="314"/>
      <c r="AB309" s="314"/>
      <c r="AC309" s="314"/>
      <c r="AD309" s="314"/>
      <c r="AE309" s="314"/>
      <c r="AF309" s="314"/>
      <c r="AG309" s="314"/>
      <c r="AH309" s="314"/>
      <c r="AI309" s="314"/>
      <c r="AJ309" s="314"/>
      <c r="AK309" s="314"/>
      <c r="AL309" s="314"/>
      <c r="AM309" s="314"/>
      <c r="AN309" s="314"/>
      <c r="AO309" s="314"/>
      <c r="AP309" s="314"/>
      <c r="AQ309" s="314"/>
      <c r="AR309" s="314"/>
      <c r="AS309" s="314"/>
      <c r="AT309" s="314"/>
      <c r="AU309" s="314"/>
      <c r="AV309" s="314"/>
      <c r="AW309" s="314"/>
      <c r="AX309" s="314"/>
    </row>
    <row r="310" spans="1:50" s="5" customFormat="1" ht="11.25">
      <c r="A310" s="314"/>
      <c r="B310" s="314"/>
      <c r="C310" s="314"/>
      <c r="D310" s="314"/>
      <c r="E310" s="314"/>
      <c r="F310" s="314"/>
      <c r="G310" s="314"/>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4"/>
    </row>
    <row r="311" spans="1:50" s="5" customFormat="1" ht="11.25">
      <c r="A311" s="314"/>
      <c r="B311" s="314"/>
      <c r="C311" s="314"/>
      <c r="D311" s="314"/>
      <c r="E311" s="314"/>
      <c r="F311" s="314"/>
      <c r="G311" s="314"/>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4"/>
    </row>
    <row r="312" spans="1:50" s="5" customFormat="1" ht="11.25">
      <c r="A312" s="314"/>
      <c r="B312" s="314"/>
      <c r="C312" s="314"/>
      <c r="D312" s="314"/>
      <c r="E312" s="314"/>
      <c r="F312" s="314"/>
      <c r="G312" s="314"/>
      <c r="H312" s="314"/>
      <c r="I312" s="314"/>
      <c r="J312" s="314"/>
      <c r="K312" s="314"/>
      <c r="L312" s="314"/>
      <c r="M312" s="314"/>
      <c r="N312" s="314"/>
      <c r="O312" s="314"/>
      <c r="P312" s="314"/>
      <c r="Q312" s="314"/>
      <c r="R312" s="314"/>
      <c r="S312" s="314"/>
      <c r="T312" s="314"/>
      <c r="U312" s="314"/>
      <c r="V312" s="314"/>
      <c r="W312" s="314"/>
      <c r="X312" s="314"/>
      <c r="Y312" s="314"/>
      <c r="Z312" s="314"/>
      <c r="AA312" s="314"/>
      <c r="AB312" s="314"/>
      <c r="AC312" s="314"/>
      <c r="AD312" s="314"/>
      <c r="AE312" s="314"/>
      <c r="AF312" s="314"/>
      <c r="AG312" s="314"/>
      <c r="AH312" s="314"/>
      <c r="AI312" s="314"/>
      <c r="AJ312" s="314"/>
      <c r="AK312" s="314"/>
      <c r="AL312" s="314"/>
      <c r="AM312" s="314"/>
      <c r="AN312" s="314"/>
      <c r="AO312" s="314"/>
      <c r="AP312" s="314"/>
      <c r="AQ312" s="314"/>
      <c r="AR312" s="314"/>
      <c r="AS312" s="314"/>
      <c r="AT312" s="314"/>
      <c r="AU312" s="314"/>
      <c r="AV312" s="314"/>
      <c r="AW312" s="314"/>
      <c r="AX312" s="314"/>
    </row>
    <row r="313" spans="1:50" s="5" customFormat="1" ht="11.25">
      <c r="A313" s="314"/>
      <c r="B313" s="314"/>
      <c r="C313" s="314"/>
      <c r="D313" s="314"/>
      <c r="E313" s="314"/>
      <c r="F313" s="314"/>
      <c r="G313" s="314"/>
      <c r="H313" s="314"/>
      <c r="I313" s="314"/>
      <c r="J313" s="314"/>
      <c r="K313" s="314"/>
      <c r="L313" s="314"/>
      <c r="M313" s="314"/>
      <c r="N313" s="314"/>
      <c r="O313" s="314"/>
      <c r="P313" s="314"/>
      <c r="Q313" s="314"/>
      <c r="R313" s="314"/>
      <c r="S313" s="314"/>
      <c r="T313" s="314"/>
      <c r="U313" s="314"/>
      <c r="V313" s="314"/>
      <c r="W313" s="314"/>
      <c r="X313" s="314"/>
      <c r="Y313" s="314"/>
      <c r="Z313" s="314"/>
      <c r="AA313" s="314"/>
      <c r="AB313" s="314"/>
      <c r="AC313" s="314"/>
      <c r="AD313" s="314"/>
      <c r="AE313" s="314"/>
      <c r="AF313" s="314"/>
      <c r="AG313" s="314"/>
      <c r="AH313" s="314"/>
      <c r="AI313" s="314"/>
      <c r="AJ313" s="314"/>
      <c r="AK313" s="314"/>
      <c r="AL313" s="314"/>
      <c r="AM313" s="314"/>
      <c r="AN313" s="314"/>
      <c r="AO313" s="314"/>
      <c r="AP313" s="314"/>
      <c r="AQ313" s="314"/>
      <c r="AR313" s="314"/>
      <c r="AS313" s="314"/>
      <c r="AT313" s="314"/>
      <c r="AU313" s="314"/>
      <c r="AV313" s="314"/>
      <c r="AW313" s="314"/>
      <c r="AX313" s="314"/>
    </row>
    <row r="314" spans="1:50" s="5" customFormat="1" ht="11.25">
      <c r="A314" s="314"/>
      <c r="B314" s="314"/>
      <c r="C314" s="314"/>
      <c r="D314" s="314"/>
      <c r="E314" s="314"/>
      <c r="F314" s="314"/>
      <c r="G314" s="314"/>
      <c r="H314" s="314"/>
      <c r="I314" s="314"/>
      <c r="J314" s="314"/>
      <c r="K314" s="314"/>
      <c r="L314" s="314"/>
      <c r="M314" s="314"/>
      <c r="N314" s="314"/>
      <c r="O314" s="314"/>
      <c r="P314" s="314"/>
      <c r="Q314" s="314"/>
      <c r="R314" s="314"/>
      <c r="S314" s="314"/>
      <c r="T314" s="314"/>
      <c r="U314" s="314"/>
      <c r="V314" s="314"/>
      <c r="W314" s="314"/>
      <c r="X314" s="314"/>
      <c r="Y314" s="314"/>
      <c r="Z314" s="314"/>
      <c r="AA314" s="314"/>
      <c r="AB314" s="314"/>
      <c r="AC314" s="314"/>
      <c r="AD314" s="314"/>
      <c r="AE314" s="314"/>
      <c r="AF314" s="314"/>
      <c r="AG314" s="314"/>
      <c r="AH314" s="314"/>
      <c r="AI314" s="314"/>
      <c r="AJ314" s="314"/>
      <c r="AK314" s="314"/>
      <c r="AL314" s="314"/>
      <c r="AM314" s="314"/>
      <c r="AN314" s="314"/>
      <c r="AO314" s="314"/>
      <c r="AP314" s="314"/>
      <c r="AQ314" s="314"/>
      <c r="AR314" s="314"/>
      <c r="AS314" s="314"/>
      <c r="AT314" s="314"/>
      <c r="AU314" s="314"/>
      <c r="AV314" s="314"/>
      <c r="AW314" s="314"/>
      <c r="AX314" s="314"/>
    </row>
    <row r="315" spans="1:50" s="5" customFormat="1" ht="11.25">
      <c r="A315" s="314"/>
      <c r="B315" s="314"/>
      <c r="C315" s="314"/>
      <c r="D315" s="314"/>
      <c r="E315" s="314"/>
      <c r="F315" s="314"/>
      <c r="G315" s="314"/>
      <c r="H315" s="314"/>
      <c r="I315" s="314"/>
      <c r="J315" s="314"/>
      <c r="K315" s="314"/>
      <c r="L315" s="314"/>
      <c r="M315" s="314"/>
      <c r="N315" s="314"/>
      <c r="O315" s="314"/>
      <c r="P315" s="314"/>
      <c r="Q315" s="314"/>
      <c r="R315" s="314"/>
      <c r="S315" s="314"/>
      <c r="T315" s="314"/>
      <c r="U315" s="314"/>
      <c r="V315" s="314"/>
      <c r="W315" s="314"/>
      <c r="X315" s="314"/>
      <c r="Y315" s="314"/>
      <c r="Z315" s="314"/>
      <c r="AA315" s="314"/>
      <c r="AB315" s="314"/>
      <c r="AC315" s="314"/>
      <c r="AD315" s="314"/>
      <c r="AE315" s="314"/>
      <c r="AF315" s="314"/>
      <c r="AG315" s="314"/>
      <c r="AH315" s="314"/>
      <c r="AI315" s="314"/>
      <c r="AJ315" s="314"/>
      <c r="AK315" s="314"/>
      <c r="AL315" s="314"/>
      <c r="AM315" s="314"/>
      <c r="AN315" s="314"/>
      <c r="AO315" s="314"/>
      <c r="AP315" s="314"/>
      <c r="AQ315" s="314"/>
      <c r="AR315" s="314"/>
      <c r="AS315" s="314"/>
      <c r="AT315" s="314"/>
      <c r="AU315" s="314"/>
      <c r="AV315" s="314"/>
      <c r="AW315" s="314"/>
      <c r="AX315" s="314"/>
    </row>
    <row r="316" spans="1:50" s="5" customFormat="1" ht="11.25">
      <c r="A316" s="314"/>
      <c r="B316" s="314"/>
      <c r="C316" s="314"/>
      <c r="D316" s="314"/>
      <c r="E316" s="314"/>
      <c r="F316" s="314"/>
      <c r="G316" s="314"/>
      <c r="H316" s="314"/>
      <c r="I316" s="314"/>
      <c r="J316" s="314"/>
      <c r="K316" s="314"/>
      <c r="L316" s="314"/>
      <c r="M316" s="314"/>
      <c r="N316" s="314"/>
      <c r="O316" s="314"/>
      <c r="P316" s="314"/>
      <c r="Q316" s="314"/>
      <c r="R316" s="314"/>
      <c r="S316" s="314"/>
      <c r="T316" s="314"/>
      <c r="U316" s="314"/>
      <c r="V316" s="314"/>
      <c r="W316" s="314"/>
      <c r="X316" s="314"/>
      <c r="Y316" s="314"/>
      <c r="Z316" s="314"/>
      <c r="AA316" s="314"/>
      <c r="AB316" s="314"/>
      <c r="AC316" s="314"/>
      <c r="AD316" s="314"/>
      <c r="AE316" s="314"/>
      <c r="AF316" s="314"/>
      <c r="AG316" s="314"/>
      <c r="AH316" s="314"/>
      <c r="AI316" s="314"/>
      <c r="AJ316" s="314"/>
      <c r="AK316" s="314"/>
      <c r="AL316" s="314"/>
      <c r="AM316" s="314"/>
      <c r="AN316" s="314"/>
      <c r="AO316" s="314"/>
      <c r="AP316" s="314"/>
      <c r="AQ316" s="314"/>
      <c r="AR316" s="314"/>
      <c r="AS316" s="314"/>
      <c r="AT316" s="314"/>
      <c r="AU316" s="314"/>
      <c r="AV316" s="314"/>
      <c r="AW316" s="314"/>
      <c r="AX316" s="314"/>
    </row>
    <row r="317" spans="1:50" s="5" customFormat="1" ht="11.25">
      <c r="A317" s="314"/>
      <c r="B317" s="314"/>
      <c r="C317" s="314"/>
      <c r="D317" s="314"/>
      <c r="E317" s="314"/>
      <c r="F317" s="314"/>
      <c r="G317" s="314"/>
      <c r="H317" s="314"/>
      <c r="I317" s="314"/>
      <c r="J317" s="314"/>
      <c r="K317" s="314"/>
      <c r="L317" s="314"/>
      <c r="M317" s="314"/>
      <c r="N317" s="314"/>
      <c r="O317" s="314"/>
      <c r="P317" s="314"/>
      <c r="Q317" s="314"/>
      <c r="R317" s="314"/>
      <c r="S317" s="314"/>
      <c r="T317" s="314"/>
      <c r="U317" s="314"/>
      <c r="V317" s="314"/>
      <c r="W317" s="314"/>
      <c r="X317" s="314"/>
      <c r="Y317" s="314"/>
      <c r="Z317" s="314"/>
      <c r="AA317" s="314"/>
      <c r="AB317" s="314"/>
      <c r="AC317" s="314"/>
      <c r="AD317" s="314"/>
      <c r="AE317" s="314"/>
      <c r="AF317" s="314"/>
      <c r="AG317" s="314"/>
      <c r="AH317" s="314"/>
      <c r="AI317" s="314"/>
      <c r="AJ317" s="314"/>
      <c r="AK317" s="314"/>
      <c r="AL317" s="314"/>
      <c r="AM317" s="314"/>
      <c r="AN317" s="314"/>
      <c r="AO317" s="314"/>
      <c r="AP317" s="314"/>
      <c r="AQ317" s="314"/>
      <c r="AR317" s="314"/>
      <c r="AS317" s="314"/>
      <c r="AT317" s="314"/>
      <c r="AU317" s="314"/>
      <c r="AV317" s="314"/>
      <c r="AW317" s="314"/>
      <c r="AX317" s="314"/>
    </row>
    <row r="318" spans="1:50" s="5" customFormat="1" ht="11.25">
      <c r="A318" s="314"/>
      <c r="B318" s="314"/>
      <c r="C318" s="314"/>
      <c r="D318" s="314"/>
      <c r="E318" s="314"/>
      <c r="F318" s="314"/>
      <c r="G318" s="314"/>
      <c r="H318" s="314"/>
      <c r="I318" s="314"/>
      <c r="J318" s="314"/>
      <c r="K318" s="314"/>
      <c r="L318" s="314"/>
      <c r="M318" s="314"/>
      <c r="N318" s="314"/>
      <c r="O318" s="314"/>
      <c r="P318" s="314"/>
      <c r="Q318" s="314"/>
      <c r="R318" s="314"/>
      <c r="S318" s="314"/>
      <c r="T318" s="314"/>
      <c r="U318" s="314"/>
      <c r="V318" s="314"/>
      <c r="W318" s="314"/>
      <c r="X318" s="314"/>
      <c r="Y318" s="314"/>
      <c r="Z318" s="314"/>
      <c r="AA318" s="314"/>
      <c r="AB318" s="314"/>
      <c r="AC318" s="314"/>
      <c r="AD318" s="314"/>
      <c r="AE318" s="314"/>
      <c r="AF318" s="314"/>
      <c r="AG318" s="314"/>
      <c r="AH318" s="314"/>
      <c r="AI318" s="314"/>
      <c r="AJ318" s="314"/>
      <c r="AK318" s="314"/>
      <c r="AL318" s="314"/>
      <c r="AM318" s="314"/>
      <c r="AN318" s="314"/>
      <c r="AO318" s="314"/>
      <c r="AP318" s="314"/>
      <c r="AQ318" s="314"/>
      <c r="AR318" s="314"/>
      <c r="AS318" s="314"/>
      <c r="AT318" s="314"/>
      <c r="AU318" s="314"/>
      <c r="AV318" s="314"/>
      <c r="AW318" s="314"/>
      <c r="AX318" s="314"/>
    </row>
    <row r="319" spans="1:50" s="5" customFormat="1" ht="11.25">
      <c r="A319" s="314"/>
      <c r="B319" s="314"/>
      <c r="C319" s="314"/>
      <c r="D319" s="314"/>
      <c r="E319" s="314"/>
      <c r="F319" s="314"/>
      <c r="G319" s="314"/>
      <c r="H319" s="314"/>
      <c r="I319" s="314"/>
      <c r="J319" s="314"/>
      <c r="K319" s="314"/>
      <c r="L319" s="314"/>
      <c r="M319" s="314"/>
      <c r="N319" s="314"/>
      <c r="O319" s="314"/>
      <c r="P319" s="314"/>
      <c r="Q319" s="314"/>
      <c r="R319" s="314"/>
      <c r="S319" s="314"/>
      <c r="T319" s="314"/>
      <c r="U319" s="314"/>
      <c r="V319" s="314"/>
      <c r="W319" s="314"/>
      <c r="X319" s="314"/>
      <c r="Y319" s="314"/>
      <c r="Z319" s="314"/>
      <c r="AA319" s="314"/>
      <c r="AB319" s="314"/>
      <c r="AC319" s="314"/>
      <c r="AD319" s="314"/>
      <c r="AE319" s="314"/>
      <c r="AF319" s="314"/>
      <c r="AG319" s="314"/>
      <c r="AH319" s="314"/>
      <c r="AI319" s="314"/>
      <c r="AJ319" s="314"/>
      <c r="AK319" s="314"/>
      <c r="AL319" s="314"/>
      <c r="AM319" s="314"/>
      <c r="AN319" s="314"/>
      <c r="AO319" s="314"/>
      <c r="AP319" s="314"/>
      <c r="AQ319" s="314"/>
      <c r="AR319" s="314"/>
      <c r="AS319" s="314"/>
      <c r="AT319" s="314"/>
      <c r="AU319" s="314"/>
      <c r="AV319" s="314"/>
      <c r="AW319" s="314"/>
      <c r="AX319" s="314"/>
    </row>
    <row r="320" spans="1:50" s="5" customFormat="1" ht="11.25">
      <c r="A320" s="314"/>
      <c r="B320" s="314"/>
      <c r="C320" s="314"/>
      <c r="D320" s="314"/>
      <c r="E320" s="314"/>
      <c r="F320" s="314"/>
      <c r="G320" s="314"/>
      <c r="H320" s="314"/>
      <c r="I320" s="314"/>
      <c r="J320" s="314"/>
      <c r="K320" s="314"/>
      <c r="L320" s="314"/>
      <c r="M320" s="314"/>
      <c r="N320" s="314"/>
      <c r="O320" s="314"/>
      <c r="P320" s="314"/>
      <c r="Q320" s="314"/>
      <c r="R320" s="314"/>
      <c r="S320" s="314"/>
      <c r="T320" s="314"/>
      <c r="U320" s="314"/>
      <c r="V320" s="314"/>
      <c r="W320" s="314"/>
      <c r="X320" s="314"/>
      <c r="Y320" s="314"/>
      <c r="Z320" s="314"/>
      <c r="AA320" s="314"/>
      <c r="AB320" s="314"/>
      <c r="AC320" s="314"/>
      <c r="AD320" s="314"/>
      <c r="AE320" s="314"/>
      <c r="AF320" s="314"/>
      <c r="AG320" s="314"/>
      <c r="AH320" s="314"/>
      <c r="AI320" s="314"/>
      <c r="AJ320" s="314"/>
      <c r="AK320" s="314"/>
      <c r="AL320" s="314"/>
      <c r="AM320" s="314"/>
      <c r="AN320" s="314"/>
      <c r="AO320" s="314"/>
      <c r="AP320" s="314"/>
      <c r="AQ320" s="314"/>
      <c r="AR320" s="314"/>
      <c r="AS320" s="314"/>
      <c r="AT320" s="314"/>
      <c r="AU320" s="314"/>
      <c r="AV320" s="314"/>
      <c r="AW320" s="314"/>
      <c r="AX320" s="314"/>
    </row>
    <row r="321" spans="1:50" s="5" customFormat="1" ht="11.25">
      <c r="A321" s="314"/>
      <c r="B321" s="314"/>
      <c r="C321" s="314"/>
      <c r="D321" s="314"/>
      <c r="E321" s="314"/>
      <c r="F321" s="314"/>
      <c r="G321" s="314"/>
      <c r="H321" s="314"/>
      <c r="I321" s="314"/>
      <c r="J321" s="314"/>
      <c r="K321" s="314"/>
      <c r="L321" s="314"/>
      <c r="M321" s="314"/>
      <c r="N321" s="314"/>
      <c r="O321" s="314"/>
      <c r="P321" s="314"/>
      <c r="Q321" s="314"/>
      <c r="R321" s="314"/>
      <c r="S321" s="314"/>
      <c r="T321" s="314"/>
      <c r="U321" s="314"/>
      <c r="V321" s="314"/>
      <c r="W321" s="314"/>
      <c r="X321" s="314"/>
      <c r="Y321" s="314"/>
      <c r="Z321" s="314"/>
      <c r="AA321" s="314"/>
      <c r="AB321" s="314"/>
      <c r="AC321" s="314"/>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4"/>
    </row>
    <row r="322" spans="1:50" s="5" customFormat="1" ht="11.25">
      <c r="A322" s="314"/>
      <c r="B322" s="314"/>
      <c r="C322" s="314"/>
      <c r="D322" s="314"/>
      <c r="E322" s="314"/>
      <c r="F322" s="314"/>
      <c r="G322" s="314"/>
      <c r="H322" s="314"/>
      <c r="I322" s="314"/>
      <c r="J322" s="314"/>
      <c r="K322" s="314"/>
      <c r="L322" s="314"/>
      <c r="M322" s="314"/>
      <c r="N322" s="314"/>
      <c r="O322" s="314"/>
      <c r="P322" s="314"/>
      <c r="Q322" s="314"/>
      <c r="R322" s="314"/>
      <c r="S322" s="314"/>
      <c r="T322" s="314"/>
      <c r="U322" s="314"/>
      <c r="V322" s="314"/>
      <c r="W322" s="314"/>
      <c r="X322" s="314"/>
      <c r="Y322" s="314"/>
      <c r="Z322" s="314"/>
      <c r="AA322" s="314"/>
      <c r="AB322" s="314"/>
      <c r="AC322" s="314"/>
      <c r="AD322" s="314"/>
      <c r="AE322" s="314"/>
      <c r="AF322" s="314"/>
      <c r="AG322" s="314"/>
      <c r="AH322" s="314"/>
      <c r="AI322" s="314"/>
      <c r="AJ322" s="314"/>
      <c r="AK322" s="314"/>
      <c r="AL322" s="314"/>
      <c r="AM322" s="314"/>
      <c r="AN322" s="314"/>
      <c r="AO322" s="314"/>
      <c r="AP322" s="314"/>
      <c r="AQ322" s="314"/>
      <c r="AR322" s="314"/>
      <c r="AS322" s="314"/>
      <c r="AT322" s="314"/>
      <c r="AU322" s="314"/>
      <c r="AV322" s="314"/>
      <c r="AW322" s="314"/>
      <c r="AX322" s="314"/>
    </row>
    <row r="323" spans="1:50" s="5" customFormat="1" ht="11.25">
      <c r="A323" s="314"/>
      <c r="B323" s="314"/>
      <c r="C323" s="314"/>
      <c r="D323" s="314"/>
      <c r="E323" s="314"/>
      <c r="F323" s="314"/>
      <c r="G323" s="314"/>
      <c r="H323" s="314"/>
      <c r="I323" s="314"/>
      <c r="J323" s="314"/>
      <c r="K323" s="314"/>
      <c r="L323" s="314"/>
      <c r="M323" s="314"/>
      <c r="N323" s="314"/>
      <c r="O323" s="314"/>
      <c r="P323" s="314"/>
      <c r="Q323" s="314"/>
      <c r="R323" s="314"/>
      <c r="S323" s="314"/>
      <c r="T323" s="314"/>
      <c r="U323" s="314"/>
      <c r="V323" s="314"/>
      <c r="W323" s="314"/>
      <c r="X323" s="314"/>
      <c r="Y323" s="314"/>
      <c r="Z323" s="314"/>
      <c r="AA323" s="314"/>
      <c r="AB323" s="314"/>
      <c r="AC323" s="314"/>
      <c r="AD323" s="314"/>
      <c r="AE323" s="314"/>
      <c r="AF323" s="314"/>
      <c r="AG323" s="314"/>
      <c r="AH323" s="314"/>
      <c r="AI323" s="314"/>
      <c r="AJ323" s="314"/>
      <c r="AK323" s="314"/>
      <c r="AL323" s="314"/>
      <c r="AM323" s="314"/>
      <c r="AN323" s="314"/>
      <c r="AO323" s="314"/>
      <c r="AP323" s="314"/>
      <c r="AQ323" s="314"/>
      <c r="AR323" s="314"/>
      <c r="AS323" s="314"/>
      <c r="AT323" s="314"/>
      <c r="AU323" s="314"/>
      <c r="AV323" s="314"/>
      <c r="AW323" s="314"/>
      <c r="AX323" s="314"/>
    </row>
    <row r="324" spans="1:50" s="5" customFormat="1" ht="11.25">
      <c r="A324" s="314"/>
      <c r="B324" s="314"/>
      <c r="C324" s="314"/>
      <c r="D324" s="314"/>
      <c r="E324" s="314"/>
      <c r="F324" s="314"/>
      <c r="G324" s="314"/>
      <c r="H324" s="314"/>
      <c r="I324" s="314"/>
      <c r="J324" s="314"/>
      <c r="K324" s="314"/>
      <c r="L324" s="314"/>
      <c r="M324" s="314"/>
      <c r="N324" s="314"/>
      <c r="O324" s="314"/>
      <c r="P324" s="314"/>
      <c r="Q324" s="314"/>
      <c r="R324" s="314"/>
      <c r="S324" s="314"/>
      <c r="T324" s="314"/>
      <c r="U324" s="314"/>
      <c r="V324" s="314"/>
      <c r="W324" s="314"/>
      <c r="X324" s="314"/>
      <c r="Y324" s="314"/>
      <c r="Z324" s="314"/>
      <c r="AA324" s="314"/>
      <c r="AB324" s="314"/>
      <c r="AC324" s="314"/>
      <c r="AD324" s="314"/>
      <c r="AE324" s="314"/>
      <c r="AF324" s="314"/>
      <c r="AG324" s="314"/>
      <c r="AH324" s="314"/>
      <c r="AI324" s="314"/>
      <c r="AJ324" s="314"/>
      <c r="AK324" s="314"/>
      <c r="AL324" s="314"/>
      <c r="AM324" s="314"/>
      <c r="AN324" s="314"/>
      <c r="AO324" s="314"/>
      <c r="AP324" s="314"/>
      <c r="AQ324" s="314"/>
      <c r="AR324" s="314"/>
      <c r="AS324" s="314"/>
      <c r="AT324" s="314"/>
      <c r="AU324" s="314"/>
      <c r="AV324" s="314"/>
      <c r="AW324" s="314"/>
      <c r="AX324" s="314"/>
    </row>
    <row r="325" spans="1:50" s="5" customFormat="1" ht="11.25">
      <c r="A325" s="314"/>
      <c r="B325" s="314"/>
      <c r="C325" s="314"/>
      <c r="D325" s="314"/>
      <c r="E325" s="314"/>
      <c r="F325" s="314"/>
      <c r="G325" s="314"/>
      <c r="H325" s="314"/>
      <c r="I325" s="314"/>
      <c r="J325" s="314"/>
      <c r="K325" s="314"/>
      <c r="L325" s="314"/>
      <c r="M325" s="314"/>
      <c r="N325" s="314"/>
      <c r="O325" s="314"/>
      <c r="P325" s="314"/>
      <c r="Q325" s="314"/>
      <c r="R325" s="314"/>
      <c r="S325" s="314"/>
      <c r="T325" s="314"/>
      <c r="U325" s="314"/>
      <c r="V325" s="314"/>
      <c r="W325" s="314"/>
      <c r="X325" s="314"/>
      <c r="Y325" s="314"/>
      <c r="Z325" s="314"/>
      <c r="AA325" s="314"/>
      <c r="AB325" s="314"/>
      <c r="AC325" s="314"/>
      <c r="AD325" s="314"/>
      <c r="AE325" s="314"/>
      <c r="AF325" s="314"/>
      <c r="AG325" s="314"/>
      <c r="AH325" s="314"/>
      <c r="AI325" s="314"/>
      <c r="AJ325" s="314"/>
      <c r="AK325" s="314"/>
      <c r="AL325" s="314"/>
      <c r="AM325" s="314"/>
      <c r="AN325" s="314"/>
      <c r="AO325" s="314"/>
      <c r="AP325" s="314"/>
      <c r="AQ325" s="314"/>
      <c r="AR325" s="314"/>
      <c r="AS325" s="314"/>
      <c r="AT325" s="314"/>
      <c r="AU325" s="314"/>
      <c r="AV325" s="314"/>
      <c r="AW325" s="314"/>
      <c r="AX325" s="314"/>
    </row>
    <row r="326" spans="1:50" s="5" customFormat="1" ht="11.25">
      <c r="A326" s="314"/>
      <c r="B326" s="314"/>
      <c r="C326" s="314"/>
      <c r="D326" s="314"/>
      <c r="E326" s="314"/>
      <c r="F326" s="314"/>
      <c r="G326" s="314"/>
      <c r="H326" s="314"/>
      <c r="I326" s="314"/>
      <c r="J326" s="314"/>
      <c r="K326" s="314"/>
      <c r="L326" s="314"/>
      <c r="M326" s="314"/>
      <c r="N326" s="314"/>
      <c r="O326" s="314"/>
      <c r="P326" s="314"/>
      <c r="Q326" s="314"/>
      <c r="R326" s="314"/>
      <c r="S326" s="314"/>
      <c r="T326" s="314"/>
      <c r="U326" s="314"/>
      <c r="V326" s="314"/>
      <c r="W326" s="314"/>
      <c r="X326" s="314"/>
      <c r="Y326" s="314"/>
      <c r="Z326" s="314"/>
      <c r="AA326" s="314"/>
      <c r="AB326" s="314"/>
      <c r="AC326" s="314"/>
      <c r="AD326" s="314"/>
      <c r="AE326" s="314"/>
      <c r="AF326" s="314"/>
      <c r="AG326" s="314"/>
      <c r="AH326" s="314"/>
      <c r="AI326" s="314"/>
      <c r="AJ326" s="314"/>
      <c r="AK326" s="314"/>
      <c r="AL326" s="314"/>
      <c r="AM326" s="314"/>
      <c r="AN326" s="314"/>
      <c r="AO326" s="314"/>
      <c r="AP326" s="314"/>
      <c r="AQ326" s="314"/>
      <c r="AR326" s="314"/>
      <c r="AS326" s="314"/>
      <c r="AT326" s="314"/>
      <c r="AU326" s="314"/>
      <c r="AV326" s="314"/>
      <c r="AW326" s="314"/>
      <c r="AX326" s="314"/>
    </row>
    <row r="327" spans="1:50" s="5" customFormat="1" ht="11.25">
      <c r="A327" s="314"/>
      <c r="B327" s="314"/>
      <c r="C327" s="314"/>
      <c r="D327" s="314"/>
      <c r="E327" s="314"/>
      <c r="F327" s="314"/>
      <c r="G327" s="314"/>
      <c r="H327" s="314"/>
      <c r="I327" s="314"/>
      <c r="J327" s="314"/>
      <c r="K327" s="314"/>
      <c r="L327" s="314"/>
      <c r="M327" s="314"/>
      <c r="N327" s="314"/>
      <c r="O327" s="314"/>
      <c r="P327" s="314"/>
      <c r="Q327" s="314"/>
      <c r="R327" s="314"/>
      <c r="S327" s="314"/>
      <c r="T327" s="314"/>
      <c r="U327" s="314"/>
      <c r="V327" s="314"/>
      <c r="W327" s="314"/>
      <c r="X327" s="314"/>
      <c r="Y327" s="314"/>
      <c r="Z327" s="314"/>
      <c r="AA327" s="314"/>
      <c r="AB327" s="314"/>
      <c r="AC327" s="314"/>
      <c r="AD327" s="314"/>
      <c r="AE327" s="314"/>
      <c r="AF327" s="314"/>
      <c r="AG327" s="314"/>
      <c r="AH327" s="314"/>
      <c r="AI327" s="314"/>
      <c r="AJ327" s="314"/>
      <c r="AK327" s="314"/>
      <c r="AL327" s="314"/>
      <c r="AM327" s="314"/>
      <c r="AN327" s="314"/>
      <c r="AO327" s="314"/>
      <c r="AP327" s="314"/>
      <c r="AQ327" s="314"/>
      <c r="AR327" s="314"/>
      <c r="AS327" s="314"/>
      <c r="AT327" s="314"/>
      <c r="AU327" s="314"/>
      <c r="AV327" s="314"/>
      <c r="AW327" s="314"/>
      <c r="AX327" s="314"/>
    </row>
    <row r="328" spans="1:50" s="5" customFormat="1" ht="11.25">
      <c r="A328" s="314"/>
      <c r="B328" s="314"/>
      <c r="C328" s="314"/>
      <c r="D328" s="314"/>
      <c r="E328" s="314"/>
      <c r="F328" s="314"/>
      <c r="G328" s="314"/>
      <c r="H328" s="314"/>
      <c r="I328" s="314"/>
      <c r="J328" s="314"/>
      <c r="K328" s="314"/>
      <c r="L328" s="314"/>
      <c r="M328" s="314"/>
      <c r="N328" s="314"/>
      <c r="O328" s="314"/>
      <c r="P328" s="314"/>
      <c r="Q328" s="314"/>
      <c r="R328" s="314"/>
      <c r="S328" s="314"/>
      <c r="T328" s="314"/>
      <c r="U328" s="314"/>
      <c r="V328" s="314"/>
      <c r="W328" s="314"/>
      <c r="X328" s="314"/>
      <c r="Y328" s="314"/>
      <c r="Z328" s="314"/>
      <c r="AA328" s="314"/>
      <c r="AB328" s="314"/>
      <c r="AC328" s="314"/>
      <c r="AD328" s="314"/>
      <c r="AE328" s="314"/>
      <c r="AF328" s="314"/>
      <c r="AG328" s="314"/>
      <c r="AH328" s="314"/>
      <c r="AI328" s="314"/>
      <c r="AJ328" s="314"/>
      <c r="AK328" s="314"/>
      <c r="AL328" s="314"/>
      <c r="AM328" s="314"/>
      <c r="AN328" s="314"/>
      <c r="AO328" s="314"/>
      <c r="AP328" s="314"/>
      <c r="AQ328" s="314"/>
      <c r="AR328" s="314"/>
      <c r="AS328" s="314"/>
      <c r="AT328" s="314"/>
      <c r="AU328" s="314"/>
      <c r="AV328" s="314"/>
      <c r="AW328" s="314"/>
      <c r="AX328" s="314"/>
    </row>
    <row r="329" spans="1:50" s="5" customFormat="1" ht="11.25">
      <c r="A329" s="314"/>
      <c r="B329" s="314"/>
      <c r="C329" s="314"/>
      <c r="D329" s="314"/>
      <c r="E329" s="314"/>
      <c r="F329" s="314"/>
      <c r="G329" s="314"/>
      <c r="H329" s="314"/>
      <c r="I329" s="314"/>
      <c r="J329" s="314"/>
      <c r="K329" s="314"/>
      <c r="L329" s="314"/>
      <c r="M329" s="314"/>
      <c r="N329" s="314"/>
      <c r="O329" s="314"/>
      <c r="P329" s="314"/>
      <c r="Q329" s="314"/>
      <c r="R329" s="314"/>
      <c r="S329" s="314"/>
      <c r="T329" s="314"/>
      <c r="U329" s="314"/>
      <c r="V329" s="314"/>
      <c r="W329" s="314"/>
      <c r="X329" s="314"/>
      <c r="Y329" s="314"/>
      <c r="Z329" s="314"/>
      <c r="AA329" s="314"/>
      <c r="AB329" s="314"/>
      <c r="AC329" s="314"/>
      <c r="AD329" s="314"/>
      <c r="AE329" s="314"/>
      <c r="AF329" s="314"/>
      <c r="AG329" s="314"/>
      <c r="AH329" s="314"/>
      <c r="AI329" s="314"/>
      <c r="AJ329" s="314"/>
      <c r="AK329" s="314"/>
      <c r="AL329" s="314"/>
      <c r="AM329" s="314"/>
      <c r="AN329" s="314"/>
      <c r="AO329" s="314"/>
      <c r="AP329" s="314"/>
      <c r="AQ329" s="314"/>
      <c r="AR329" s="314"/>
      <c r="AS329" s="314"/>
      <c r="AT329" s="314"/>
      <c r="AU329" s="314"/>
      <c r="AV329" s="314"/>
      <c r="AW329" s="314"/>
      <c r="AX329" s="314"/>
    </row>
    <row r="330" spans="1:50" s="5" customFormat="1" ht="11.25">
      <c r="A330" s="314"/>
      <c r="B330" s="314"/>
      <c r="C330" s="314"/>
      <c r="D330" s="314"/>
      <c r="E330" s="314"/>
      <c r="F330" s="314"/>
      <c r="G330" s="314"/>
      <c r="H330" s="314"/>
      <c r="I330" s="314"/>
      <c r="J330" s="314"/>
      <c r="K330" s="314"/>
      <c r="L330" s="314"/>
      <c r="M330" s="314"/>
      <c r="N330" s="314"/>
      <c r="O330" s="314"/>
      <c r="P330" s="314"/>
      <c r="Q330" s="314"/>
      <c r="R330" s="314"/>
      <c r="S330" s="314"/>
      <c r="T330" s="314"/>
      <c r="U330" s="314"/>
      <c r="V330" s="314"/>
      <c r="W330" s="314"/>
      <c r="X330" s="314"/>
      <c r="Y330" s="314"/>
      <c r="Z330" s="314"/>
      <c r="AA330" s="314"/>
      <c r="AB330" s="314"/>
      <c r="AC330" s="314"/>
      <c r="AD330" s="314"/>
      <c r="AE330" s="314"/>
      <c r="AF330" s="314"/>
      <c r="AG330" s="314"/>
      <c r="AH330" s="314"/>
      <c r="AI330" s="314"/>
      <c r="AJ330" s="314"/>
      <c r="AK330" s="314"/>
      <c r="AL330" s="314"/>
      <c r="AM330" s="314"/>
      <c r="AN330" s="314"/>
      <c r="AO330" s="314"/>
      <c r="AP330" s="314"/>
      <c r="AQ330" s="314"/>
      <c r="AR330" s="314"/>
      <c r="AS330" s="314"/>
      <c r="AT330" s="314"/>
      <c r="AU330" s="314"/>
      <c r="AV330" s="314"/>
      <c r="AW330" s="314"/>
      <c r="AX330" s="314"/>
    </row>
    <row r="331" spans="1:50" s="5" customFormat="1" ht="11.25">
      <c r="A331" s="314"/>
      <c r="B331" s="314"/>
      <c r="C331" s="314"/>
      <c r="D331" s="314"/>
      <c r="E331" s="314"/>
      <c r="F331" s="314"/>
      <c r="G331" s="314"/>
      <c r="H331" s="314"/>
      <c r="I331" s="314"/>
      <c r="J331" s="314"/>
      <c r="K331" s="314"/>
      <c r="L331" s="314"/>
      <c r="M331" s="314"/>
      <c r="N331" s="314"/>
      <c r="O331" s="314"/>
      <c r="P331" s="314"/>
      <c r="Q331" s="314"/>
      <c r="R331" s="314"/>
      <c r="S331" s="314"/>
      <c r="T331" s="314"/>
      <c r="U331" s="314"/>
      <c r="V331" s="314"/>
      <c r="W331" s="314"/>
      <c r="X331" s="314"/>
      <c r="Y331" s="314"/>
      <c r="Z331" s="314"/>
      <c r="AA331" s="314"/>
      <c r="AB331" s="314"/>
      <c r="AC331" s="314"/>
      <c r="AD331" s="314"/>
      <c r="AE331" s="314"/>
      <c r="AF331" s="314"/>
      <c r="AG331" s="314"/>
      <c r="AH331" s="314"/>
      <c r="AI331" s="314"/>
      <c r="AJ331" s="314"/>
      <c r="AK331" s="314"/>
      <c r="AL331" s="314"/>
      <c r="AM331" s="314"/>
      <c r="AN331" s="314"/>
      <c r="AO331" s="314"/>
      <c r="AP331" s="314"/>
      <c r="AQ331" s="314"/>
      <c r="AR331" s="314"/>
      <c r="AS331" s="314"/>
      <c r="AT331" s="314"/>
      <c r="AU331" s="314"/>
      <c r="AV331" s="314"/>
      <c r="AW331" s="314"/>
      <c r="AX331" s="314"/>
    </row>
    <row r="332" spans="1:50" s="5" customFormat="1" ht="11.25">
      <c r="A332" s="314"/>
      <c r="B332" s="314"/>
      <c r="C332" s="314"/>
      <c r="D332" s="314"/>
      <c r="E332" s="314"/>
      <c r="F332" s="314"/>
      <c r="G332" s="314"/>
      <c r="H332" s="314"/>
      <c r="I332" s="314"/>
      <c r="J332" s="314"/>
      <c r="K332" s="314"/>
      <c r="L332" s="314"/>
      <c r="M332" s="314"/>
      <c r="N332" s="314"/>
      <c r="O332" s="314"/>
      <c r="P332" s="314"/>
      <c r="Q332" s="314"/>
      <c r="R332" s="314"/>
      <c r="S332" s="314"/>
      <c r="T332" s="314"/>
      <c r="U332" s="314"/>
      <c r="V332" s="314"/>
      <c r="W332" s="314"/>
      <c r="X332" s="314"/>
      <c r="Y332" s="314"/>
      <c r="Z332" s="314"/>
      <c r="AA332" s="314"/>
      <c r="AB332" s="314"/>
      <c r="AC332" s="314"/>
      <c r="AD332" s="314"/>
      <c r="AE332" s="314"/>
      <c r="AF332" s="314"/>
      <c r="AG332" s="314"/>
      <c r="AH332" s="314"/>
      <c r="AI332" s="314"/>
      <c r="AJ332" s="314"/>
      <c r="AK332" s="314"/>
      <c r="AL332" s="314"/>
      <c r="AM332" s="314"/>
      <c r="AN332" s="314"/>
      <c r="AO332" s="314"/>
      <c r="AP332" s="314"/>
      <c r="AQ332" s="314"/>
      <c r="AR332" s="314"/>
      <c r="AS332" s="314"/>
      <c r="AT332" s="314"/>
      <c r="AU332" s="314"/>
      <c r="AV332" s="314"/>
      <c r="AW332" s="314"/>
      <c r="AX332" s="314"/>
    </row>
    <row r="333" spans="1:50" s="5" customFormat="1" ht="11.25">
      <c r="A333" s="314"/>
      <c r="B333" s="314"/>
      <c r="C333" s="314"/>
      <c r="D333" s="314"/>
      <c r="E333" s="314"/>
      <c r="F333" s="314"/>
      <c r="G333" s="314"/>
      <c r="H333" s="314"/>
      <c r="I333" s="314"/>
      <c r="J333" s="314"/>
      <c r="K333" s="314"/>
      <c r="L333" s="314"/>
      <c r="M333" s="314"/>
      <c r="N333" s="314"/>
      <c r="O333" s="314"/>
      <c r="P333" s="314"/>
      <c r="Q333" s="314"/>
      <c r="R333" s="314"/>
      <c r="S333" s="314"/>
      <c r="T333" s="314"/>
      <c r="U333" s="314"/>
      <c r="V333" s="314"/>
      <c r="W333" s="314"/>
      <c r="X333" s="314"/>
      <c r="Y333" s="314"/>
      <c r="Z333" s="314"/>
      <c r="AA333" s="314"/>
      <c r="AB333" s="314"/>
      <c r="AC333" s="314"/>
      <c r="AD333" s="314"/>
      <c r="AE333" s="314"/>
      <c r="AF333" s="314"/>
      <c r="AG333" s="314"/>
      <c r="AH333" s="314"/>
      <c r="AI333" s="314"/>
      <c r="AJ333" s="314"/>
      <c r="AK333" s="314"/>
      <c r="AL333" s="314"/>
      <c r="AM333" s="314"/>
      <c r="AN333" s="314"/>
      <c r="AO333" s="314"/>
      <c r="AP333" s="314"/>
      <c r="AQ333" s="314"/>
      <c r="AR333" s="314"/>
      <c r="AS333" s="314"/>
      <c r="AT333" s="314"/>
      <c r="AU333" s="314"/>
      <c r="AV333" s="314"/>
      <c r="AW333" s="314"/>
      <c r="AX333" s="314"/>
    </row>
    <row r="334" spans="1:50" s="5" customFormat="1" ht="11.25">
      <c r="A334" s="314"/>
      <c r="B334" s="314"/>
      <c r="C334" s="314"/>
      <c r="D334" s="314"/>
      <c r="E334" s="314"/>
      <c r="F334" s="314"/>
      <c r="G334" s="314"/>
      <c r="H334" s="314"/>
      <c r="I334" s="314"/>
      <c r="J334" s="314"/>
      <c r="K334" s="314"/>
      <c r="L334" s="314"/>
      <c r="M334" s="314"/>
      <c r="N334" s="314"/>
      <c r="O334" s="314"/>
      <c r="P334" s="314"/>
      <c r="Q334" s="314"/>
      <c r="R334" s="314"/>
      <c r="S334" s="314"/>
      <c r="T334" s="314"/>
      <c r="U334" s="314"/>
      <c r="V334" s="314"/>
      <c r="W334" s="314"/>
      <c r="X334" s="314"/>
      <c r="Y334" s="314"/>
      <c r="Z334" s="314"/>
      <c r="AA334" s="314"/>
      <c r="AB334" s="314"/>
      <c r="AC334" s="314"/>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4"/>
    </row>
    <row r="335" spans="1:50" s="5" customFormat="1" ht="11.25">
      <c r="A335" s="314"/>
      <c r="B335" s="314"/>
      <c r="C335" s="314"/>
      <c r="D335" s="314"/>
      <c r="E335" s="314"/>
      <c r="F335" s="314"/>
      <c r="G335" s="314"/>
      <c r="H335" s="314"/>
      <c r="I335" s="314"/>
      <c r="J335" s="314"/>
      <c r="K335" s="314"/>
      <c r="L335" s="314"/>
      <c r="M335" s="314"/>
      <c r="N335" s="314"/>
      <c r="O335" s="314"/>
      <c r="P335" s="314"/>
      <c r="Q335" s="314"/>
      <c r="R335" s="314"/>
      <c r="S335" s="314"/>
      <c r="T335" s="314"/>
      <c r="U335" s="314"/>
      <c r="V335" s="314"/>
      <c r="W335" s="314"/>
      <c r="X335" s="314"/>
      <c r="Y335" s="314"/>
      <c r="Z335" s="314"/>
      <c r="AA335" s="314"/>
      <c r="AB335" s="314"/>
      <c r="AC335" s="314"/>
      <c r="AD335" s="314"/>
      <c r="AE335" s="314"/>
      <c r="AF335" s="314"/>
      <c r="AG335" s="314"/>
      <c r="AH335" s="314"/>
      <c r="AI335" s="314"/>
      <c r="AJ335" s="314"/>
      <c r="AK335" s="314"/>
      <c r="AL335" s="314"/>
      <c r="AM335" s="314"/>
      <c r="AN335" s="314"/>
      <c r="AO335" s="314"/>
      <c r="AP335" s="314"/>
      <c r="AQ335" s="314"/>
      <c r="AR335" s="314"/>
      <c r="AS335" s="314"/>
      <c r="AT335" s="314"/>
      <c r="AU335" s="314"/>
      <c r="AV335" s="314"/>
      <c r="AW335" s="314"/>
      <c r="AX335" s="314"/>
    </row>
    <row r="336" spans="1:50" s="5" customFormat="1" ht="11.25">
      <c r="A336" s="314"/>
      <c r="B336" s="314"/>
      <c r="C336" s="314"/>
      <c r="D336" s="314"/>
      <c r="E336" s="314"/>
      <c r="F336" s="314"/>
      <c r="G336" s="314"/>
      <c r="H336" s="314"/>
      <c r="I336" s="314"/>
      <c r="J336" s="314"/>
      <c r="K336" s="314"/>
      <c r="L336" s="314"/>
      <c r="M336" s="314"/>
      <c r="N336" s="314"/>
      <c r="O336" s="314"/>
      <c r="P336" s="314"/>
      <c r="Q336" s="314"/>
      <c r="R336" s="314"/>
      <c r="S336" s="314"/>
      <c r="T336" s="314"/>
      <c r="U336" s="314"/>
      <c r="V336" s="314"/>
      <c r="W336" s="314"/>
      <c r="X336" s="314"/>
      <c r="Y336" s="314"/>
      <c r="Z336" s="314"/>
      <c r="AA336" s="314"/>
      <c r="AB336" s="314"/>
      <c r="AC336" s="314"/>
      <c r="AD336" s="314"/>
      <c r="AE336" s="314"/>
      <c r="AF336" s="314"/>
      <c r="AG336" s="314"/>
      <c r="AH336" s="314"/>
      <c r="AI336" s="314"/>
      <c r="AJ336" s="314"/>
      <c r="AK336" s="314"/>
      <c r="AL336" s="314"/>
      <c r="AM336" s="314"/>
      <c r="AN336" s="314"/>
      <c r="AO336" s="314"/>
      <c r="AP336" s="314"/>
      <c r="AQ336" s="314"/>
      <c r="AR336" s="314"/>
      <c r="AS336" s="314"/>
      <c r="AT336" s="314"/>
      <c r="AU336" s="314"/>
      <c r="AV336" s="314"/>
      <c r="AW336" s="314"/>
      <c r="AX336" s="314"/>
    </row>
    <row r="337" spans="1:50" s="5" customFormat="1" ht="11.25">
      <c r="A337" s="314"/>
      <c r="B337" s="314"/>
      <c r="C337" s="314"/>
      <c r="D337" s="314"/>
      <c r="E337" s="314"/>
      <c r="F337" s="314"/>
      <c r="G337" s="314"/>
      <c r="H337" s="314"/>
      <c r="I337" s="314"/>
      <c r="J337" s="314"/>
      <c r="K337" s="314"/>
      <c r="L337" s="314"/>
      <c r="M337" s="314"/>
      <c r="N337" s="314"/>
      <c r="O337" s="314"/>
      <c r="P337" s="314"/>
      <c r="Q337" s="314"/>
      <c r="R337" s="314"/>
      <c r="S337" s="314"/>
      <c r="T337" s="314"/>
      <c r="U337" s="314"/>
      <c r="V337" s="314"/>
      <c r="W337" s="314"/>
      <c r="X337" s="314"/>
      <c r="Y337" s="314"/>
      <c r="Z337" s="314"/>
      <c r="AA337" s="314"/>
      <c r="AB337" s="314"/>
      <c r="AC337" s="314"/>
      <c r="AD337" s="314"/>
      <c r="AE337" s="314"/>
      <c r="AF337" s="314"/>
      <c r="AG337" s="314"/>
      <c r="AH337" s="314"/>
      <c r="AI337" s="314"/>
      <c r="AJ337" s="314"/>
      <c r="AK337" s="314"/>
      <c r="AL337" s="314"/>
      <c r="AM337" s="314"/>
      <c r="AN337" s="314"/>
      <c r="AO337" s="314"/>
      <c r="AP337" s="314"/>
      <c r="AQ337" s="314"/>
      <c r="AR337" s="314"/>
      <c r="AS337" s="314"/>
      <c r="AT337" s="314"/>
      <c r="AU337" s="314"/>
      <c r="AV337" s="314"/>
      <c r="AW337" s="314"/>
      <c r="AX337" s="314"/>
    </row>
    <row r="338" spans="1:50" s="5" customFormat="1" ht="11.25">
      <c r="A338" s="314"/>
      <c r="B338" s="314"/>
      <c r="C338" s="314"/>
      <c r="D338" s="314"/>
      <c r="E338" s="314"/>
      <c r="F338" s="314"/>
      <c r="G338" s="314"/>
      <c r="H338" s="314"/>
      <c r="I338" s="314"/>
      <c r="J338" s="314"/>
      <c r="K338" s="314"/>
      <c r="L338" s="314"/>
      <c r="M338" s="314"/>
      <c r="N338" s="314"/>
      <c r="O338" s="314"/>
      <c r="P338" s="314"/>
      <c r="Q338" s="314"/>
      <c r="R338" s="314"/>
      <c r="S338" s="314"/>
      <c r="T338" s="314"/>
      <c r="U338" s="314"/>
      <c r="V338" s="314"/>
      <c r="W338" s="314"/>
      <c r="X338" s="314"/>
      <c r="Y338" s="314"/>
      <c r="Z338" s="314"/>
      <c r="AA338" s="314"/>
      <c r="AB338" s="314"/>
      <c r="AC338" s="314"/>
      <c r="AD338" s="314"/>
      <c r="AE338" s="314"/>
      <c r="AF338" s="314"/>
      <c r="AG338" s="314"/>
      <c r="AH338" s="314"/>
      <c r="AI338" s="314"/>
      <c r="AJ338" s="314"/>
      <c r="AK338" s="314"/>
      <c r="AL338" s="314"/>
      <c r="AM338" s="314"/>
      <c r="AN338" s="314"/>
      <c r="AO338" s="314"/>
      <c r="AP338" s="314"/>
      <c r="AQ338" s="314"/>
      <c r="AR338" s="314"/>
      <c r="AS338" s="314"/>
      <c r="AT338" s="314"/>
      <c r="AU338" s="314"/>
      <c r="AV338" s="314"/>
      <c r="AW338" s="314"/>
      <c r="AX338" s="314"/>
    </row>
    <row r="339" spans="1:50" s="5" customFormat="1" ht="11.25">
      <c r="A339" s="314"/>
      <c r="B339" s="314"/>
      <c r="C339" s="314"/>
      <c r="D339" s="314"/>
      <c r="E339" s="314"/>
      <c r="F339" s="314"/>
      <c r="G339" s="314"/>
      <c r="H339" s="314"/>
      <c r="I339" s="314"/>
      <c r="J339" s="314"/>
      <c r="K339" s="314"/>
      <c r="L339" s="314"/>
      <c r="M339" s="314"/>
      <c r="N339" s="314"/>
      <c r="O339" s="314"/>
      <c r="P339" s="314"/>
      <c r="Q339" s="314"/>
      <c r="R339" s="314"/>
      <c r="S339" s="314"/>
      <c r="T339" s="314"/>
      <c r="U339" s="314"/>
      <c r="V339" s="314"/>
      <c r="W339" s="314"/>
      <c r="X339" s="314"/>
      <c r="Y339" s="314"/>
      <c r="Z339" s="314"/>
      <c r="AA339" s="314"/>
      <c r="AB339" s="314"/>
      <c r="AC339" s="314"/>
      <c r="AD339" s="314"/>
      <c r="AE339" s="314"/>
      <c r="AF339" s="314"/>
      <c r="AG339" s="314"/>
      <c r="AH339" s="314"/>
      <c r="AI339" s="314"/>
      <c r="AJ339" s="314"/>
      <c r="AK339" s="314"/>
      <c r="AL339" s="314"/>
      <c r="AM339" s="314"/>
      <c r="AN339" s="314"/>
      <c r="AO339" s="314"/>
      <c r="AP339" s="314"/>
      <c r="AQ339" s="314"/>
      <c r="AR339" s="314"/>
      <c r="AS339" s="314"/>
      <c r="AT339" s="314"/>
      <c r="AU339" s="314"/>
      <c r="AV339" s="314"/>
      <c r="AW339" s="314"/>
      <c r="AX339" s="314"/>
    </row>
    <row r="340" spans="1:50" s="5" customFormat="1" ht="11.25">
      <c r="A340" s="314"/>
      <c r="B340" s="314"/>
      <c r="C340" s="314"/>
      <c r="D340" s="314"/>
      <c r="E340" s="314"/>
      <c r="F340" s="314"/>
      <c r="G340" s="314"/>
      <c r="H340" s="314"/>
      <c r="I340" s="314"/>
      <c r="J340" s="314"/>
      <c r="K340" s="314"/>
      <c r="L340" s="314"/>
      <c r="M340" s="314"/>
      <c r="N340" s="314"/>
      <c r="O340" s="314"/>
      <c r="P340" s="314"/>
      <c r="Q340" s="314"/>
      <c r="R340" s="314"/>
      <c r="S340" s="314"/>
      <c r="T340" s="314"/>
      <c r="U340" s="314"/>
      <c r="V340" s="314"/>
      <c r="W340" s="314"/>
      <c r="X340" s="314"/>
      <c r="Y340" s="314"/>
      <c r="Z340" s="314"/>
      <c r="AA340" s="314"/>
      <c r="AB340" s="314"/>
      <c r="AC340" s="314"/>
      <c r="AD340" s="314"/>
      <c r="AE340" s="314"/>
      <c r="AF340" s="314"/>
      <c r="AG340" s="314"/>
      <c r="AH340" s="314"/>
      <c r="AI340" s="314"/>
      <c r="AJ340" s="314"/>
      <c r="AK340" s="314"/>
      <c r="AL340" s="314"/>
      <c r="AM340" s="314"/>
      <c r="AN340" s="314"/>
      <c r="AO340" s="314"/>
      <c r="AP340" s="314"/>
      <c r="AQ340" s="314"/>
      <c r="AR340" s="314"/>
      <c r="AS340" s="314"/>
      <c r="AT340" s="314"/>
      <c r="AU340" s="314"/>
      <c r="AV340" s="314"/>
      <c r="AW340" s="314"/>
      <c r="AX340" s="314"/>
    </row>
    <row r="341" spans="1:50" s="5" customFormat="1" ht="11.25">
      <c r="A341" s="314"/>
      <c r="B341" s="314"/>
      <c r="C341" s="314"/>
      <c r="D341" s="314"/>
      <c r="E341" s="314"/>
      <c r="F341" s="314"/>
      <c r="G341" s="314"/>
      <c r="H341" s="314"/>
      <c r="I341" s="314"/>
      <c r="J341" s="314"/>
      <c r="K341" s="314"/>
      <c r="L341" s="314"/>
      <c r="M341" s="314"/>
      <c r="N341" s="314"/>
      <c r="O341" s="314"/>
      <c r="P341" s="314"/>
      <c r="Q341" s="314"/>
      <c r="R341" s="314"/>
      <c r="S341" s="314"/>
      <c r="T341" s="314"/>
      <c r="U341" s="314"/>
      <c r="V341" s="314"/>
      <c r="W341" s="314"/>
      <c r="X341" s="314"/>
      <c r="Y341" s="314"/>
      <c r="Z341" s="314"/>
      <c r="AA341" s="314"/>
      <c r="AB341" s="314"/>
      <c r="AC341" s="314"/>
      <c r="AD341" s="314"/>
      <c r="AE341" s="314"/>
      <c r="AF341" s="314"/>
      <c r="AG341" s="314"/>
      <c r="AH341" s="314"/>
      <c r="AI341" s="314"/>
      <c r="AJ341" s="314"/>
      <c r="AK341" s="314"/>
      <c r="AL341" s="314"/>
      <c r="AM341" s="314"/>
      <c r="AN341" s="314"/>
      <c r="AO341" s="314"/>
      <c r="AP341" s="314"/>
      <c r="AQ341" s="314"/>
      <c r="AR341" s="314"/>
      <c r="AS341" s="314"/>
      <c r="AT341" s="314"/>
      <c r="AU341" s="314"/>
      <c r="AV341" s="314"/>
      <c r="AW341" s="314"/>
      <c r="AX341" s="314"/>
    </row>
    <row r="342" spans="1:50" s="5" customFormat="1" ht="11.25">
      <c r="A342" s="314"/>
      <c r="B342" s="314"/>
      <c r="C342" s="314"/>
      <c r="D342" s="314"/>
      <c r="E342" s="314"/>
      <c r="F342" s="314"/>
      <c r="G342" s="314"/>
      <c r="H342" s="314"/>
      <c r="I342" s="314"/>
      <c r="J342" s="314"/>
      <c r="K342" s="314"/>
      <c r="L342" s="314"/>
      <c r="M342" s="314"/>
      <c r="N342" s="314"/>
      <c r="O342" s="314"/>
      <c r="P342" s="314"/>
      <c r="Q342" s="314"/>
      <c r="R342" s="314"/>
      <c r="S342" s="314"/>
      <c r="T342" s="314"/>
      <c r="U342" s="314"/>
      <c r="V342" s="314"/>
      <c r="W342" s="314"/>
      <c r="X342" s="314"/>
      <c r="Y342" s="314"/>
      <c r="Z342" s="314"/>
      <c r="AA342" s="314"/>
      <c r="AB342" s="314"/>
      <c r="AC342" s="314"/>
      <c r="AD342" s="314"/>
      <c r="AE342" s="314"/>
      <c r="AF342" s="314"/>
      <c r="AG342" s="314"/>
      <c r="AH342" s="314"/>
      <c r="AI342" s="314"/>
      <c r="AJ342" s="314"/>
      <c r="AK342" s="314"/>
      <c r="AL342" s="314"/>
      <c r="AM342" s="314"/>
      <c r="AN342" s="314"/>
      <c r="AO342" s="314"/>
      <c r="AP342" s="314"/>
      <c r="AQ342" s="314"/>
      <c r="AR342" s="314"/>
      <c r="AS342" s="314"/>
      <c r="AT342" s="314"/>
      <c r="AU342" s="314"/>
      <c r="AV342" s="314"/>
      <c r="AW342" s="314"/>
      <c r="AX342" s="314"/>
    </row>
    <row r="343" spans="1:50" s="5" customFormat="1" ht="11.25">
      <c r="A343" s="314"/>
      <c r="B343" s="314"/>
      <c r="C343" s="314"/>
      <c r="D343" s="314"/>
      <c r="E343" s="314"/>
      <c r="F343" s="314"/>
      <c r="G343" s="314"/>
      <c r="H343" s="314"/>
      <c r="I343" s="314"/>
      <c r="J343" s="314"/>
      <c r="K343" s="314"/>
      <c r="L343" s="314"/>
      <c r="M343" s="314"/>
      <c r="N343" s="314"/>
      <c r="O343" s="314"/>
      <c r="P343" s="314"/>
      <c r="Q343" s="314"/>
      <c r="R343" s="314"/>
      <c r="S343" s="314"/>
      <c r="T343" s="314"/>
      <c r="U343" s="314"/>
      <c r="V343" s="314"/>
      <c r="W343" s="314"/>
      <c r="X343" s="314"/>
      <c r="Y343" s="314"/>
      <c r="Z343" s="314"/>
      <c r="AA343" s="314"/>
      <c r="AB343" s="314"/>
      <c r="AC343" s="314"/>
      <c r="AD343" s="314"/>
      <c r="AE343" s="314"/>
      <c r="AF343" s="314"/>
      <c r="AG343" s="314"/>
      <c r="AH343" s="314"/>
      <c r="AI343" s="314"/>
      <c r="AJ343" s="314"/>
      <c r="AK343" s="314"/>
      <c r="AL343" s="314"/>
      <c r="AM343" s="314"/>
      <c r="AN343" s="314"/>
      <c r="AO343" s="314"/>
      <c r="AP343" s="314"/>
      <c r="AQ343" s="314"/>
      <c r="AR343" s="314"/>
      <c r="AS343" s="314"/>
      <c r="AT343" s="314"/>
      <c r="AU343" s="314"/>
      <c r="AV343" s="314"/>
      <c r="AW343" s="314"/>
      <c r="AX343" s="314"/>
    </row>
    <row r="344" spans="1:50" s="5" customFormat="1" ht="11.25">
      <c r="A344" s="314"/>
      <c r="B344" s="314"/>
      <c r="C344" s="314"/>
      <c r="D344" s="314"/>
      <c r="E344" s="314"/>
      <c r="F344" s="314"/>
      <c r="G344" s="314"/>
      <c r="H344" s="314"/>
      <c r="I344" s="314"/>
      <c r="J344" s="314"/>
      <c r="K344" s="314"/>
      <c r="L344" s="314"/>
      <c r="M344" s="314"/>
      <c r="N344" s="314"/>
      <c r="O344" s="314"/>
      <c r="P344" s="314"/>
      <c r="Q344" s="314"/>
      <c r="R344" s="314"/>
      <c r="S344" s="314"/>
      <c r="T344" s="314"/>
      <c r="U344" s="314"/>
      <c r="V344" s="314"/>
      <c r="W344" s="314"/>
      <c r="X344" s="314"/>
      <c r="Y344" s="314"/>
      <c r="Z344" s="314"/>
      <c r="AA344" s="314"/>
      <c r="AB344" s="314"/>
      <c r="AC344" s="314"/>
      <c r="AD344" s="314"/>
      <c r="AE344" s="314"/>
      <c r="AF344" s="314"/>
      <c r="AG344" s="314"/>
      <c r="AH344" s="314"/>
      <c r="AI344" s="314"/>
      <c r="AJ344" s="314"/>
      <c r="AK344" s="314"/>
      <c r="AL344" s="314"/>
      <c r="AM344" s="314"/>
      <c r="AN344" s="314"/>
      <c r="AO344" s="314"/>
      <c r="AP344" s="314"/>
      <c r="AQ344" s="314"/>
      <c r="AR344" s="314"/>
      <c r="AS344" s="314"/>
      <c r="AT344" s="314"/>
      <c r="AU344" s="314"/>
      <c r="AV344" s="314"/>
      <c r="AW344" s="314"/>
      <c r="AX344" s="314"/>
    </row>
    <row r="345" spans="1:50" s="5" customFormat="1" ht="11.25">
      <c r="A345" s="314"/>
      <c r="B345" s="314"/>
      <c r="C345" s="314"/>
      <c r="D345" s="314"/>
      <c r="E345" s="314"/>
      <c r="F345" s="314"/>
      <c r="G345" s="314"/>
      <c r="H345" s="314"/>
      <c r="I345" s="314"/>
      <c r="J345" s="314"/>
      <c r="K345" s="314"/>
      <c r="L345" s="314"/>
      <c r="M345" s="314"/>
      <c r="N345" s="314"/>
      <c r="O345" s="314"/>
      <c r="P345" s="314"/>
      <c r="Q345" s="314"/>
      <c r="R345" s="314"/>
      <c r="S345" s="314"/>
      <c r="T345" s="314"/>
      <c r="U345" s="314"/>
      <c r="V345" s="314"/>
      <c r="W345" s="314"/>
      <c r="X345" s="314"/>
      <c r="Y345" s="314"/>
      <c r="Z345" s="314"/>
      <c r="AA345" s="314"/>
      <c r="AB345" s="314"/>
      <c r="AC345" s="314"/>
      <c r="AD345" s="314"/>
      <c r="AE345" s="314"/>
      <c r="AF345" s="314"/>
      <c r="AG345" s="314"/>
      <c r="AH345" s="314"/>
      <c r="AI345" s="314"/>
      <c r="AJ345" s="314"/>
      <c r="AK345" s="314"/>
      <c r="AL345" s="314"/>
      <c r="AM345" s="314"/>
      <c r="AN345" s="314"/>
      <c r="AO345" s="314"/>
      <c r="AP345" s="314"/>
      <c r="AQ345" s="314"/>
      <c r="AR345" s="314"/>
      <c r="AS345" s="314"/>
      <c r="AT345" s="314"/>
      <c r="AU345" s="314"/>
      <c r="AV345" s="314"/>
      <c r="AW345" s="314"/>
      <c r="AX345" s="314"/>
    </row>
    <row r="346" spans="1:50" s="5" customFormat="1" ht="11.25">
      <c r="A346" s="314"/>
      <c r="B346" s="314"/>
      <c r="C346" s="314"/>
      <c r="D346" s="314"/>
      <c r="E346" s="314"/>
      <c r="F346" s="314"/>
      <c r="G346" s="314"/>
      <c r="H346" s="314"/>
      <c r="I346" s="314"/>
      <c r="J346" s="314"/>
      <c r="K346" s="314"/>
      <c r="L346" s="314"/>
      <c r="M346" s="314"/>
      <c r="N346" s="314"/>
      <c r="O346" s="314"/>
      <c r="P346" s="314"/>
      <c r="Q346" s="314"/>
      <c r="R346" s="314"/>
      <c r="S346" s="314"/>
      <c r="T346" s="314"/>
      <c r="U346" s="314"/>
      <c r="V346" s="314"/>
      <c r="W346" s="314"/>
      <c r="X346" s="314"/>
      <c r="Y346" s="314"/>
      <c r="Z346" s="314"/>
      <c r="AA346" s="314"/>
      <c r="AB346" s="314"/>
      <c r="AC346" s="314"/>
      <c r="AD346" s="314"/>
      <c r="AE346" s="314"/>
      <c r="AF346" s="314"/>
      <c r="AG346" s="314"/>
      <c r="AH346" s="314"/>
      <c r="AI346" s="314"/>
      <c r="AJ346" s="314"/>
      <c r="AK346" s="314"/>
      <c r="AL346" s="314"/>
      <c r="AM346" s="314"/>
      <c r="AN346" s="314"/>
      <c r="AO346" s="314"/>
      <c r="AP346" s="314"/>
      <c r="AQ346" s="314"/>
      <c r="AR346" s="314"/>
      <c r="AS346" s="314"/>
      <c r="AT346" s="314"/>
      <c r="AU346" s="314"/>
      <c r="AV346" s="314"/>
      <c r="AW346" s="314"/>
      <c r="AX346" s="314"/>
    </row>
    <row r="347" spans="1:50" s="5" customFormat="1" ht="11.25">
      <c r="A347" s="314"/>
      <c r="B347" s="314"/>
      <c r="C347" s="314"/>
      <c r="D347" s="314"/>
      <c r="E347" s="314"/>
      <c r="F347" s="314"/>
      <c r="G347" s="314"/>
      <c r="H347" s="314"/>
      <c r="I347" s="314"/>
      <c r="J347" s="314"/>
      <c r="K347" s="314"/>
      <c r="L347" s="314"/>
      <c r="M347" s="314"/>
      <c r="N347" s="314"/>
      <c r="O347" s="314"/>
      <c r="P347" s="314"/>
      <c r="Q347" s="314"/>
      <c r="R347" s="314"/>
      <c r="S347" s="314"/>
      <c r="T347" s="314"/>
      <c r="U347" s="314"/>
      <c r="V347" s="314"/>
      <c r="W347" s="314"/>
      <c r="X347" s="314"/>
      <c r="Y347" s="314"/>
      <c r="Z347" s="314"/>
      <c r="AA347" s="314"/>
      <c r="AB347" s="314"/>
      <c r="AC347" s="314"/>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4"/>
    </row>
    <row r="348" spans="1:50" s="5" customFormat="1" ht="11.25">
      <c r="A348" s="314"/>
      <c r="B348" s="314"/>
      <c r="C348" s="314"/>
      <c r="D348" s="314"/>
      <c r="E348" s="314"/>
      <c r="F348" s="314"/>
      <c r="G348" s="314"/>
      <c r="H348" s="314"/>
      <c r="I348" s="314"/>
      <c r="J348" s="314"/>
      <c r="K348" s="314"/>
      <c r="L348" s="314"/>
      <c r="M348" s="314"/>
      <c r="N348" s="314"/>
      <c r="O348" s="314"/>
      <c r="P348" s="314"/>
      <c r="Q348" s="314"/>
      <c r="R348" s="314"/>
      <c r="S348" s="314"/>
      <c r="T348" s="314"/>
      <c r="U348" s="314"/>
      <c r="V348" s="314"/>
      <c r="W348" s="314"/>
      <c r="X348" s="314"/>
      <c r="Y348" s="314"/>
      <c r="Z348" s="314"/>
      <c r="AA348" s="314"/>
      <c r="AB348" s="314"/>
      <c r="AC348" s="314"/>
      <c r="AD348" s="314"/>
      <c r="AE348" s="314"/>
      <c r="AF348" s="314"/>
      <c r="AG348" s="314"/>
      <c r="AH348" s="314"/>
      <c r="AI348" s="314"/>
      <c r="AJ348" s="314"/>
      <c r="AK348" s="314"/>
      <c r="AL348" s="314"/>
      <c r="AM348" s="314"/>
      <c r="AN348" s="314"/>
      <c r="AO348" s="314"/>
      <c r="AP348" s="314"/>
      <c r="AQ348" s="314"/>
      <c r="AR348" s="314"/>
      <c r="AS348" s="314"/>
      <c r="AT348" s="314"/>
      <c r="AU348" s="314"/>
      <c r="AV348" s="314"/>
      <c r="AW348" s="314"/>
      <c r="AX348" s="314"/>
    </row>
    <row r="349" spans="1:50" s="5" customFormat="1" ht="11.25">
      <c r="A349" s="314"/>
      <c r="B349" s="314"/>
      <c r="C349" s="314"/>
      <c r="D349" s="314"/>
      <c r="E349" s="314"/>
      <c r="F349" s="314"/>
      <c r="G349" s="314"/>
      <c r="H349" s="314"/>
      <c r="I349" s="314"/>
      <c r="J349" s="314"/>
      <c r="K349" s="314"/>
      <c r="L349" s="314"/>
      <c r="M349" s="314"/>
      <c r="N349" s="314"/>
      <c r="O349" s="314"/>
      <c r="P349" s="314"/>
      <c r="Q349" s="314"/>
      <c r="R349" s="314"/>
      <c r="S349" s="314"/>
      <c r="T349" s="314"/>
      <c r="U349" s="314"/>
      <c r="V349" s="314"/>
      <c r="W349" s="314"/>
      <c r="X349" s="314"/>
      <c r="Y349" s="314"/>
      <c r="Z349" s="314"/>
      <c r="AA349" s="314"/>
      <c r="AB349" s="314"/>
      <c r="AC349" s="314"/>
      <c r="AD349" s="314"/>
      <c r="AE349" s="314"/>
      <c r="AF349" s="314"/>
      <c r="AG349" s="314"/>
      <c r="AH349" s="314"/>
      <c r="AI349" s="314"/>
      <c r="AJ349" s="314"/>
      <c r="AK349" s="314"/>
      <c r="AL349" s="314"/>
      <c r="AM349" s="314"/>
      <c r="AN349" s="314"/>
      <c r="AO349" s="314"/>
      <c r="AP349" s="314"/>
      <c r="AQ349" s="314"/>
      <c r="AR349" s="314"/>
      <c r="AS349" s="314"/>
      <c r="AT349" s="314"/>
      <c r="AU349" s="314"/>
      <c r="AV349" s="314"/>
      <c r="AW349" s="314"/>
      <c r="AX349" s="314"/>
    </row>
    <row r="350" spans="1:50" s="5" customFormat="1" ht="11.25">
      <c r="A350" s="314"/>
      <c r="B350" s="314"/>
      <c r="C350" s="314"/>
      <c r="D350" s="314"/>
      <c r="E350" s="314"/>
      <c r="F350" s="314"/>
      <c r="G350" s="314"/>
      <c r="H350" s="314"/>
      <c r="I350" s="314"/>
      <c r="J350" s="314"/>
      <c r="K350" s="314"/>
      <c r="L350" s="314"/>
      <c r="M350" s="314"/>
      <c r="N350" s="314"/>
      <c r="O350" s="314"/>
      <c r="P350" s="314"/>
      <c r="Q350" s="314"/>
      <c r="R350" s="314"/>
      <c r="S350" s="314"/>
      <c r="T350" s="314"/>
      <c r="U350" s="314"/>
      <c r="V350" s="314"/>
      <c r="W350" s="314"/>
      <c r="X350" s="314"/>
      <c r="Y350" s="314"/>
      <c r="Z350" s="314"/>
      <c r="AA350" s="314"/>
      <c r="AB350" s="314"/>
      <c r="AC350" s="314"/>
      <c r="AD350" s="314"/>
      <c r="AE350" s="314"/>
      <c r="AF350" s="314"/>
      <c r="AG350" s="314"/>
      <c r="AH350" s="314"/>
      <c r="AI350" s="314"/>
      <c r="AJ350" s="314"/>
      <c r="AK350" s="314"/>
      <c r="AL350" s="314"/>
      <c r="AM350" s="314"/>
      <c r="AN350" s="314"/>
      <c r="AO350" s="314"/>
      <c r="AP350" s="314"/>
      <c r="AQ350" s="314"/>
      <c r="AR350" s="314"/>
      <c r="AS350" s="314"/>
      <c r="AT350" s="314"/>
      <c r="AU350" s="314"/>
      <c r="AV350" s="314"/>
      <c r="AW350" s="314"/>
      <c r="AX350" s="314"/>
    </row>
    <row r="351" spans="1:50" s="5" customFormat="1" ht="11.25">
      <c r="A351" s="314"/>
      <c r="B351" s="314"/>
      <c r="C351" s="314"/>
      <c r="D351" s="314"/>
      <c r="E351" s="314"/>
      <c r="F351" s="314"/>
      <c r="G351" s="314"/>
      <c r="H351" s="314"/>
      <c r="I351" s="314"/>
      <c r="J351" s="314"/>
      <c r="K351" s="314"/>
      <c r="L351" s="314"/>
      <c r="M351" s="314"/>
      <c r="N351" s="314"/>
      <c r="O351" s="314"/>
      <c r="P351" s="314"/>
      <c r="Q351" s="314"/>
      <c r="R351" s="314"/>
      <c r="S351" s="314"/>
      <c r="T351" s="314"/>
      <c r="U351" s="314"/>
      <c r="V351" s="314"/>
      <c r="W351" s="314"/>
      <c r="X351" s="314"/>
      <c r="Y351" s="314"/>
      <c r="Z351" s="314"/>
      <c r="AA351" s="314"/>
      <c r="AB351" s="314"/>
      <c r="AC351" s="314"/>
      <c r="AD351" s="314"/>
      <c r="AE351" s="314"/>
      <c r="AF351" s="314"/>
      <c r="AG351" s="314"/>
      <c r="AH351" s="314"/>
      <c r="AI351" s="314"/>
      <c r="AJ351" s="314"/>
      <c r="AK351" s="314"/>
      <c r="AL351" s="314"/>
      <c r="AM351" s="314"/>
      <c r="AN351" s="314"/>
      <c r="AO351" s="314"/>
      <c r="AP351" s="314"/>
      <c r="AQ351" s="314"/>
      <c r="AR351" s="314"/>
      <c r="AS351" s="314"/>
      <c r="AT351" s="314"/>
      <c r="AU351" s="314"/>
      <c r="AV351" s="314"/>
      <c r="AW351" s="314"/>
      <c r="AX351" s="314"/>
    </row>
    <row r="352" spans="1:50" s="5" customFormat="1" ht="11.25">
      <c r="A352" s="314"/>
      <c r="B352" s="314"/>
      <c r="C352" s="314"/>
      <c r="D352" s="314"/>
      <c r="E352" s="314"/>
      <c r="F352" s="314"/>
      <c r="G352" s="314"/>
      <c r="H352" s="314"/>
      <c r="I352" s="314"/>
      <c r="J352" s="314"/>
      <c r="K352" s="314"/>
      <c r="L352" s="314"/>
      <c r="M352" s="314"/>
      <c r="N352" s="314"/>
      <c r="O352" s="314"/>
      <c r="P352" s="314"/>
      <c r="Q352" s="314"/>
      <c r="R352" s="314"/>
      <c r="S352" s="314"/>
      <c r="T352" s="314"/>
      <c r="U352" s="314"/>
      <c r="V352" s="314"/>
      <c r="W352" s="314"/>
      <c r="X352" s="314"/>
      <c r="Y352" s="314"/>
      <c r="Z352" s="314"/>
      <c r="AA352" s="314"/>
      <c r="AB352" s="314"/>
      <c r="AC352" s="314"/>
      <c r="AD352" s="314"/>
      <c r="AE352" s="314"/>
      <c r="AF352" s="314"/>
      <c r="AG352" s="314"/>
      <c r="AH352" s="314"/>
      <c r="AI352" s="314"/>
      <c r="AJ352" s="314"/>
      <c r="AK352" s="314"/>
      <c r="AL352" s="314"/>
      <c r="AM352" s="314"/>
      <c r="AN352" s="314"/>
      <c r="AO352" s="314"/>
      <c r="AP352" s="314"/>
      <c r="AQ352" s="314"/>
      <c r="AR352" s="314"/>
      <c r="AS352" s="314"/>
      <c r="AT352" s="314"/>
      <c r="AU352" s="314"/>
      <c r="AV352" s="314"/>
      <c r="AW352" s="314"/>
      <c r="AX352" s="314"/>
    </row>
    <row r="353" spans="1:50" s="5" customFormat="1" ht="11.25">
      <c r="A353" s="314"/>
      <c r="B353" s="314"/>
      <c r="C353" s="314"/>
      <c r="D353" s="314"/>
      <c r="E353" s="314"/>
      <c r="F353" s="314"/>
      <c r="G353" s="314"/>
      <c r="H353" s="314"/>
      <c r="I353" s="314"/>
      <c r="J353" s="314"/>
      <c r="K353" s="314"/>
      <c r="L353" s="314"/>
      <c r="M353" s="314"/>
      <c r="N353" s="314"/>
      <c r="O353" s="314"/>
      <c r="P353" s="314"/>
      <c r="Q353" s="314"/>
      <c r="R353" s="314"/>
      <c r="S353" s="314"/>
      <c r="T353" s="314"/>
      <c r="U353" s="314"/>
      <c r="V353" s="314"/>
      <c r="W353" s="314"/>
      <c r="X353" s="314"/>
      <c r="Y353" s="314"/>
      <c r="Z353" s="314"/>
      <c r="AA353" s="314"/>
      <c r="AB353" s="314"/>
      <c r="AC353" s="314"/>
      <c r="AD353" s="314"/>
      <c r="AE353" s="314"/>
      <c r="AF353" s="314"/>
      <c r="AG353" s="314"/>
      <c r="AH353" s="314"/>
      <c r="AI353" s="314"/>
      <c r="AJ353" s="314"/>
      <c r="AK353" s="314"/>
      <c r="AL353" s="314"/>
      <c r="AM353" s="314"/>
      <c r="AN353" s="314"/>
      <c r="AO353" s="314"/>
      <c r="AP353" s="314"/>
      <c r="AQ353" s="314"/>
      <c r="AR353" s="314"/>
      <c r="AS353" s="314"/>
      <c r="AT353" s="314"/>
      <c r="AU353" s="314"/>
      <c r="AV353" s="314"/>
      <c r="AW353" s="314"/>
      <c r="AX353" s="314"/>
    </row>
    <row r="354" spans="1:50" s="5" customFormat="1" ht="11.25">
      <c r="A354" s="314"/>
      <c r="B354" s="314"/>
      <c r="C354" s="314"/>
      <c r="D354" s="314"/>
      <c r="E354" s="314"/>
      <c r="F354" s="314"/>
      <c r="G354" s="314"/>
      <c r="H354" s="314"/>
      <c r="I354" s="314"/>
      <c r="J354" s="314"/>
      <c r="K354" s="314"/>
      <c r="L354" s="314"/>
      <c r="M354" s="314"/>
      <c r="N354" s="314"/>
      <c r="O354" s="314"/>
      <c r="P354" s="314"/>
      <c r="Q354" s="314"/>
      <c r="R354" s="314"/>
      <c r="S354" s="314"/>
      <c r="T354" s="314"/>
      <c r="U354" s="314"/>
      <c r="V354" s="314"/>
      <c r="W354" s="314"/>
      <c r="X354" s="314"/>
      <c r="Y354" s="314"/>
      <c r="Z354" s="314"/>
      <c r="AA354" s="314"/>
      <c r="AB354" s="314"/>
      <c r="AC354" s="314"/>
      <c r="AD354" s="314"/>
      <c r="AE354" s="314"/>
      <c r="AF354" s="314"/>
      <c r="AG354" s="314"/>
      <c r="AH354" s="314"/>
      <c r="AI354" s="314"/>
      <c r="AJ354" s="314"/>
      <c r="AK354" s="314"/>
      <c r="AL354" s="314"/>
      <c r="AM354" s="314"/>
      <c r="AN354" s="314"/>
      <c r="AO354" s="314"/>
      <c r="AP354" s="314"/>
      <c r="AQ354" s="314"/>
      <c r="AR354" s="314"/>
      <c r="AS354" s="314"/>
      <c r="AT354" s="314"/>
      <c r="AU354" s="314"/>
      <c r="AV354" s="314"/>
      <c r="AW354" s="314"/>
      <c r="AX354" s="314"/>
    </row>
    <row r="355" spans="1:50" s="5" customFormat="1" ht="11.25">
      <c r="A355" s="314"/>
      <c r="B355" s="314"/>
      <c r="C355" s="314"/>
      <c r="D355" s="314"/>
      <c r="E355" s="314"/>
      <c r="F355" s="314"/>
      <c r="G355" s="314"/>
      <c r="H355" s="314"/>
      <c r="I355" s="314"/>
      <c r="J355" s="314"/>
      <c r="K355" s="314"/>
      <c r="L355" s="314"/>
      <c r="M355" s="314"/>
      <c r="N355" s="314"/>
      <c r="O355" s="314"/>
      <c r="P355" s="314"/>
      <c r="Q355" s="314"/>
      <c r="R355" s="314"/>
      <c r="S355" s="314"/>
      <c r="T355" s="314"/>
      <c r="U355" s="314"/>
      <c r="V355" s="314"/>
      <c r="W355" s="314"/>
      <c r="X355" s="314"/>
      <c r="Y355" s="314"/>
      <c r="Z355" s="314"/>
      <c r="AA355" s="314"/>
      <c r="AB355" s="314"/>
      <c r="AC355" s="314"/>
      <c r="AD355" s="314"/>
      <c r="AE355" s="314"/>
      <c r="AF355" s="314"/>
      <c r="AG355" s="314"/>
      <c r="AH355" s="314"/>
      <c r="AI355" s="314"/>
      <c r="AJ355" s="314"/>
      <c r="AK355" s="314"/>
      <c r="AL355" s="314"/>
      <c r="AM355" s="314"/>
      <c r="AN355" s="314"/>
      <c r="AO355" s="314"/>
      <c r="AP355" s="314"/>
      <c r="AQ355" s="314"/>
      <c r="AR355" s="314"/>
      <c r="AS355" s="314"/>
      <c r="AT355" s="314"/>
      <c r="AU355" s="314"/>
      <c r="AV355" s="314"/>
      <c r="AW355" s="314"/>
      <c r="AX355" s="314"/>
    </row>
    <row r="356" spans="1:50" s="5" customFormat="1" ht="11.25">
      <c r="A356" s="314"/>
      <c r="B356" s="314"/>
      <c r="C356" s="314"/>
      <c r="D356" s="314"/>
      <c r="E356" s="314"/>
      <c r="F356" s="314"/>
      <c r="G356" s="314"/>
      <c r="H356" s="314"/>
      <c r="I356" s="314"/>
      <c r="J356" s="314"/>
      <c r="K356" s="314"/>
      <c r="L356" s="314"/>
      <c r="M356" s="314"/>
      <c r="N356" s="314"/>
      <c r="O356" s="314"/>
      <c r="P356" s="314"/>
      <c r="Q356" s="314"/>
      <c r="R356" s="314"/>
      <c r="S356" s="314"/>
      <c r="T356" s="314"/>
      <c r="U356" s="314"/>
      <c r="V356" s="314"/>
      <c r="W356" s="314"/>
      <c r="X356" s="314"/>
      <c r="Y356" s="314"/>
      <c r="Z356" s="314"/>
      <c r="AA356" s="314"/>
      <c r="AB356" s="314"/>
      <c r="AC356" s="314"/>
      <c r="AD356" s="314"/>
      <c r="AE356" s="314"/>
      <c r="AF356" s="314"/>
      <c r="AG356" s="314"/>
      <c r="AH356" s="314"/>
      <c r="AI356" s="314"/>
      <c r="AJ356" s="314"/>
      <c r="AK356" s="314"/>
      <c r="AL356" s="314"/>
      <c r="AM356" s="314"/>
      <c r="AN356" s="314"/>
      <c r="AO356" s="314"/>
      <c r="AP356" s="314"/>
      <c r="AQ356" s="314"/>
      <c r="AR356" s="314"/>
      <c r="AS356" s="314"/>
      <c r="AT356" s="314"/>
      <c r="AU356" s="314"/>
      <c r="AV356" s="314"/>
      <c r="AW356" s="314"/>
      <c r="AX356" s="314"/>
    </row>
    <row r="357" spans="1:50" s="5" customFormat="1" ht="11.25">
      <c r="A357" s="314"/>
      <c r="B357" s="314"/>
      <c r="C357" s="314"/>
      <c r="D357" s="314"/>
      <c r="E357" s="314"/>
      <c r="F357" s="314"/>
      <c r="G357" s="314"/>
      <c r="H357" s="314"/>
      <c r="I357" s="314"/>
      <c r="J357" s="314"/>
      <c r="K357" s="314"/>
      <c r="L357" s="314"/>
      <c r="M357" s="314"/>
      <c r="N357" s="314"/>
      <c r="O357" s="314"/>
      <c r="P357" s="314"/>
      <c r="Q357" s="314"/>
      <c r="R357" s="314"/>
      <c r="S357" s="314"/>
      <c r="T357" s="314"/>
      <c r="U357" s="314"/>
      <c r="V357" s="314"/>
      <c r="W357" s="314"/>
      <c r="X357" s="314"/>
      <c r="Y357" s="314"/>
      <c r="Z357" s="314"/>
      <c r="AA357" s="314"/>
      <c r="AB357" s="314"/>
      <c r="AC357" s="314"/>
      <c r="AD357" s="314"/>
      <c r="AE357" s="314"/>
      <c r="AF357" s="314"/>
      <c r="AG357" s="314"/>
      <c r="AH357" s="314"/>
      <c r="AI357" s="314"/>
      <c r="AJ357" s="314"/>
      <c r="AK357" s="314"/>
      <c r="AL357" s="314"/>
      <c r="AM357" s="314"/>
      <c r="AN357" s="314"/>
      <c r="AO357" s="314"/>
      <c r="AP357" s="314"/>
      <c r="AQ357" s="314"/>
      <c r="AR357" s="314"/>
      <c r="AS357" s="314"/>
      <c r="AT357" s="314"/>
      <c r="AU357" s="314"/>
      <c r="AV357" s="314"/>
      <c r="AW357" s="314"/>
      <c r="AX357" s="314"/>
    </row>
    <row r="358" spans="1:50" s="5" customFormat="1" ht="11.25">
      <c r="A358" s="314"/>
      <c r="B358" s="314"/>
      <c r="C358" s="314"/>
      <c r="D358" s="314"/>
      <c r="E358" s="314"/>
      <c r="F358" s="314"/>
      <c r="G358" s="314"/>
      <c r="H358" s="314"/>
      <c r="I358" s="314"/>
      <c r="J358" s="314"/>
      <c r="K358" s="314"/>
      <c r="L358" s="314"/>
      <c r="M358" s="314"/>
      <c r="N358" s="314"/>
      <c r="O358" s="314"/>
      <c r="P358" s="314"/>
      <c r="Q358" s="314"/>
      <c r="R358" s="314"/>
      <c r="S358" s="314"/>
      <c r="T358" s="314"/>
      <c r="U358" s="314"/>
      <c r="V358" s="314"/>
      <c r="W358" s="314"/>
      <c r="X358" s="314"/>
      <c r="Y358" s="314"/>
      <c r="Z358" s="314"/>
      <c r="AA358" s="314"/>
      <c r="AB358" s="314"/>
      <c r="AC358" s="314"/>
      <c r="AD358" s="314"/>
      <c r="AE358" s="314"/>
      <c r="AF358" s="314"/>
      <c r="AG358" s="314"/>
      <c r="AH358" s="314"/>
      <c r="AI358" s="314"/>
      <c r="AJ358" s="314"/>
      <c r="AK358" s="314"/>
      <c r="AL358" s="314"/>
      <c r="AM358" s="314"/>
      <c r="AN358" s="314"/>
      <c r="AO358" s="314"/>
      <c r="AP358" s="314"/>
      <c r="AQ358" s="314"/>
      <c r="AR358" s="314"/>
      <c r="AS358" s="314"/>
      <c r="AT358" s="314"/>
      <c r="AU358" s="314"/>
      <c r="AV358" s="314"/>
      <c r="AW358" s="314"/>
      <c r="AX358" s="314"/>
    </row>
    <row r="359" spans="1:50" s="5" customFormat="1" ht="11.25">
      <c r="A359" s="314"/>
      <c r="B359" s="314"/>
      <c r="C359" s="314"/>
      <c r="D359" s="314"/>
      <c r="E359" s="314"/>
      <c r="F359" s="314"/>
      <c r="G359" s="314"/>
      <c r="H359" s="314"/>
      <c r="I359" s="314"/>
      <c r="J359" s="314"/>
      <c r="K359" s="314"/>
      <c r="L359" s="314"/>
      <c r="M359" s="314"/>
      <c r="N359" s="314"/>
      <c r="O359" s="314"/>
      <c r="P359" s="314"/>
      <c r="Q359" s="314"/>
      <c r="R359" s="314"/>
      <c r="S359" s="314"/>
      <c r="T359" s="314"/>
      <c r="U359" s="314"/>
      <c r="V359" s="314"/>
      <c r="W359" s="314"/>
      <c r="X359" s="314"/>
      <c r="Y359" s="314"/>
      <c r="Z359" s="314"/>
      <c r="AA359" s="314"/>
      <c r="AB359" s="314"/>
      <c r="AC359" s="314"/>
      <c r="AD359" s="314"/>
      <c r="AE359" s="314"/>
      <c r="AF359" s="314"/>
      <c r="AG359" s="314"/>
      <c r="AH359" s="314"/>
      <c r="AI359" s="314"/>
      <c r="AJ359" s="314"/>
      <c r="AK359" s="314"/>
      <c r="AL359" s="314"/>
      <c r="AM359" s="314"/>
      <c r="AN359" s="314"/>
      <c r="AO359" s="314"/>
      <c r="AP359" s="314"/>
      <c r="AQ359" s="314"/>
      <c r="AR359" s="314"/>
      <c r="AS359" s="314"/>
      <c r="AT359" s="314"/>
      <c r="AU359" s="314"/>
      <c r="AV359" s="314"/>
      <c r="AW359" s="314"/>
      <c r="AX359" s="314"/>
    </row>
    <row r="360" spans="1:50" s="5" customFormat="1" ht="11.25">
      <c r="A360" s="314"/>
      <c r="B360" s="314"/>
      <c r="C360" s="314"/>
      <c r="D360" s="314"/>
      <c r="E360" s="314"/>
      <c r="F360" s="314"/>
      <c r="G360" s="314"/>
      <c r="H360" s="314"/>
      <c r="I360" s="314"/>
      <c r="J360" s="314"/>
      <c r="K360" s="314"/>
      <c r="L360" s="314"/>
      <c r="M360" s="314"/>
      <c r="N360" s="314"/>
      <c r="O360" s="314"/>
      <c r="P360" s="314"/>
      <c r="Q360" s="314"/>
      <c r="R360" s="314"/>
      <c r="S360" s="314"/>
      <c r="T360" s="314"/>
      <c r="U360" s="314"/>
      <c r="V360" s="314"/>
      <c r="W360" s="314"/>
      <c r="X360" s="314"/>
      <c r="Y360" s="314"/>
      <c r="Z360" s="314"/>
      <c r="AA360" s="314"/>
      <c r="AB360" s="314"/>
      <c r="AC360" s="314"/>
      <c r="AD360" s="314"/>
      <c r="AE360" s="314"/>
      <c r="AF360" s="314"/>
      <c r="AG360" s="314"/>
      <c r="AH360" s="314"/>
      <c r="AI360" s="314"/>
      <c r="AJ360" s="314"/>
      <c r="AK360" s="314"/>
      <c r="AL360" s="314"/>
      <c r="AM360" s="314"/>
      <c r="AN360" s="314"/>
      <c r="AO360" s="314"/>
      <c r="AP360" s="314"/>
      <c r="AQ360" s="314"/>
      <c r="AR360" s="314"/>
      <c r="AS360" s="314"/>
      <c r="AT360" s="314"/>
      <c r="AU360" s="314"/>
      <c r="AV360" s="314"/>
      <c r="AW360" s="314"/>
      <c r="AX360" s="314"/>
    </row>
    <row r="361" spans="1:50" s="5" customFormat="1" ht="11.25">
      <c r="A361" s="314"/>
      <c r="B361" s="314"/>
      <c r="C361" s="314"/>
      <c r="D361" s="314"/>
      <c r="E361" s="314"/>
      <c r="F361" s="314"/>
      <c r="G361" s="314"/>
      <c r="H361" s="314"/>
      <c r="I361" s="314"/>
      <c r="J361" s="314"/>
      <c r="K361" s="314"/>
      <c r="L361" s="314"/>
      <c r="M361" s="314"/>
      <c r="N361" s="314"/>
      <c r="O361" s="314"/>
      <c r="P361" s="314"/>
      <c r="Q361" s="314"/>
      <c r="R361" s="314"/>
      <c r="S361" s="314"/>
      <c r="T361" s="314"/>
      <c r="U361" s="314"/>
      <c r="V361" s="314"/>
      <c r="W361" s="314"/>
      <c r="X361" s="314"/>
      <c r="Y361" s="314"/>
      <c r="Z361" s="314"/>
      <c r="AA361" s="314"/>
      <c r="AB361" s="314"/>
      <c r="AC361" s="314"/>
      <c r="AD361" s="314"/>
      <c r="AE361" s="314"/>
      <c r="AF361" s="314"/>
      <c r="AG361" s="314"/>
      <c r="AH361" s="314"/>
      <c r="AI361" s="314"/>
      <c r="AJ361" s="314"/>
      <c r="AK361" s="314"/>
      <c r="AL361" s="314"/>
      <c r="AM361" s="314"/>
      <c r="AN361" s="314"/>
      <c r="AO361" s="314"/>
      <c r="AP361" s="314"/>
      <c r="AQ361" s="314"/>
      <c r="AR361" s="314"/>
      <c r="AS361" s="314"/>
      <c r="AT361" s="314"/>
      <c r="AU361" s="314"/>
      <c r="AV361" s="314"/>
      <c r="AW361" s="314"/>
      <c r="AX361" s="314"/>
    </row>
    <row r="362" spans="1:50" s="5" customFormat="1" ht="11.25">
      <c r="A362" s="314"/>
      <c r="B362" s="314"/>
      <c r="C362" s="314"/>
      <c r="D362" s="314"/>
      <c r="E362" s="314"/>
      <c r="F362" s="314"/>
      <c r="G362" s="314"/>
      <c r="H362" s="314"/>
      <c r="I362" s="314"/>
      <c r="J362" s="314"/>
      <c r="K362" s="314"/>
      <c r="L362" s="314"/>
      <c r="M362" s="314"/>
      <c r="N362" s="314"/>
      <c r="O362" s="314"/>
      <c r="P362" s="314"/>
      <c r="Q362" s="314"/>
      <c r="R362" s="314"/>
      <c r="S362" s="314"/>
      <c r="T362" s="314"/>
      <c r="U362" s="314"/>
      <c r="V362" s="314"/>
      <c r="W362" s="314"/>
      <c r="X362" s="314"/>
      <c r="Y362" s="314"/>
      <c r="Z362" s="314"/>
      <c r="AA362" s="314"/>
      <c r="AB362" s="314"/>
      <c r="AC362" s="314"/>
      <c r="AD362" s="314"/>
      <c r="AE362" s="314"/>
      <c r="AF362" s="314"/>
      <c r="AG362" s="314"/>
      <c r="AH362" s="314"/>
      <c r="AI362" s="314"/>
      <c r="AJ362" s="314"/>
      <c r="AK362" s="314"/>
      <c r="AL362" s="314"/>
      <c r="AM362" s="314"/>
      <c r="AN362" s="314"/>
      <c r="AO362" s="314"/>
      <c r="AP362" s="314"/>
      <c r="AQ362" s="314"/>
      <c r="AR362" s="314"/>
      <c r="AS362" s="314"/>
      <c r="AT362" s="314"/>
      <c r="AU362" s="314"/>
      <c r="AV362" s="314"/>
      <c r="AW362" s="314"/>
      <c r="AX362" s="314"/>
    </row>
    <row r="363" spans="1:50" s="5" customFormat="1" ht="11.25">
      <c r="A363" s="314"/>
      <c r="B363" s="314"/>
      <c r="C363" s="314"/>
      <c r="D363" s="314"/>
      <c r="E363" s="314"/>
      <c r="F363" s="314"/>
      <c r="G363" s="314"/>
      <c r="H363" s="314"/>
      <c r="I363" s="314"/>
      <c r="J363" s="314"/>
      <c r="K363" s="314"/>
      <c r="L363" s="314"/>
      <c r="M363" s="314"/>
      <c r="N363" s="314"/>
      <c r="O363" s="314"/>
      <c r="P363" s="314"/>
      <c r="Q363" s="314"/>
      <c r="R363" s="314"/>
      <c r="S363" s="314"/>
      <c r="T363" s="314"/>
      <c r="U363" s="314"/>
      <c r="V363" s="314"/>
      <c r="W363" s="314"/>
      <c r="X363" s="314"/>
      <c r="Y363" s="314"/>
      <c r="Z363" s="314"/>
      <c r="AA363" s="314"/>
      <c r="AB363" s="314"/>
      <c r="AC363" s="314"/>
      <c r="AD363" s="314"/>
      <c r="AE363" s="314"/>
      <c r="AF363" s="314"/>
      <c r="AG363" s="314"/>
      <c r="AH363" s="314"/>
      <c r="AI363" s="314"/>
      <c r="AJ363" s="314"/>
      <c r="AK363" s="314"/>
      <c r="AL363" s="314"/>
      <c r="AM363" s="314"/>
      <c r="AN363" s="314"/>
      <c r="AO363" s="314"/>
      <c r="AP363" s="314"/>
      <c r="AQ363" s="314"/>
      <c r="AR363" s="314"/>
      <c r="AS363" s="314"/>
      <c r="AT363" s="314"/>
      <c r="AU363" s="314"/>
      <c r="AV363" s="314"/>
      <c r="AW363" s="314"/>
      <c r="AX363" s="314"/>
    </row>
    <row r="364" spans="1:50" s="5" customFormat="1" ht="11.25">
      <c r="A364" s="314"/>
      <c r="B364" s="314"/>
      <c r="C364" s="314"/>
      <c r="D364" s="314"/>
      <c r="E364" s="314"/>
      <c r="F364" s="314"/>
      <c r="G364" s="314"/>
      <c r="H364" s="314"/>
      <c r="I364" s="314"/>
      <c r="J364" s="314"/>
      <c r="K364" s="314"/>
      <c r="L364" s="314"/>
      <c r="M364" s="314"/>
      <c r="N364" s="314"/>
      <c r="O364" s="314"/>
      <c r="P364" s="314"/>
      <c r="Q364" s="314"/>
      <c r="R364" s="314"/>
      <c r="S364" s="314"/>
      <c r="T364" s="314"/>
      <c r="U364" s="314"/>
      <c r="V364" s="314"/>
      <c r="W364" s="314"/>
      <c r="X364" s="314"/>
      <c r="Y364" s="314"/>
      <c r="Z364" s="314"/>
      <c r="AA364" s="314"/>
      <c r="AB364" s="314"/>
      <c r="AC364" s="314"/>
      <c r="AD364" s="314"/>
      <c r="AE364" s="314"/>
      <c r="AF364" s="314"/>
      <c r="AG364" s="314"/>
      <c r="AH364" s="314"/>
      <c r="AI364" s="314"/>
      <c r="AJ364" s="314"/>
      <c r="AK364" s="314"/>
      <c r="AL364" s="314"/>
      <c r="AM364" s="314"/>
      <c r="AN364" s="314"/>
      <c r="AO364" s="314"/>
      <c r="AP364" s="314"/>
      <c r="AQ364" s="314"/>
      <c r="AR364" s="314"/>
      <c r="AS364" s="314"/>
      <c r="AT364" s="314"/>
      <c r="AU364" s="314"/>
      <c r="AV364" s="314"/>
      <c r="AW364" s="314"/>
      <c r="AX364" s="314"/>
    </row>
    <row r="365" spans="1:50" s="5" customFormat="1" ht="11.25">
      <c r="A365" s="314"/>
      <c r="B365" s="314"/>
      <c r="C365" s="314"/>
      <c r="D365" s="314"/>
      <c r="E365" s="314"/>
      <c r="F365" s="314"/>
      <c r="G365" s="314"/>
      <c r="H365" s="314"/>
      <c r="I365" s="314"/>
      <c r="J365" s="314"/>
      <c r="K365" s="314"/>
      <c r="L365" s="314"/>
      <c r="M365" s="314"/>
      <c r="N365" s="314"/>
      <c r="O365" s="314"/>
      <c r="P365" s="314"/>
      <c r="Q365" s="314"/>
      <c r="R365" s="314"/>
      <c r="S365" s="314"/>
      <c r="T365" s="314"/>
      <c r="U365" s="314"/>
      <c r="V365" s="314"/>
      <c r="W365" s="314"/>
      <c r="X365" s="314"/>
      <c r="Y365" s="314"/>
      <c r="Z365" s="314"/>
      <c r="AA365" s="314"/>
      <c r="AB365" s="314"/>
      <c r="AC365" s="314"/>
      <c r="AD365" s="314"/>
      <c r="AE365" s="314"/>
      <c r="AF365" s="314"/>
      <c r="AG365" s="314"/>
      <c r="AH365" s="314"/>
      <c r="AI365" s="314"/>
      <c r="AJ365" s="314"/>
      <c r="AK365" s="314"/>
      <c r="AL365" s="314"/>
      <c r="AM365" s="314"/>
      <c r="AN365" s="314"/>
      <c r="AO365" s="314"/>
      <c r="AP365" s="314"/>
      <c r="AQ365" s="314"/>
      <c r="AR365" s="314"/>
      <c r="AS365" s="314"/>
      <c r="AT365" s="314"/>
      <c r="AU365" s="314"/>
      <c r="AV365" s="314"/>
      <c r="AW365" s="314"/>
      <c r="AX365" s="314"/>
    </row>
    <row r="366" spans="1:50" s="5" customFormat="1" ht="11.25">
      <c r="A366" s="314"/>
      <c r="B366" s="314"/>
      <c r="C366" s="314"/>
      <c r="D366" s="314"/>
      <c r="E366" s="314"/>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c r="AN366" s="314"/>
      <c r="AO366" s="314"/>
      <c r="AP366" s="314"/>
      <c r="AQ366" s="314"/>
      <c r="AR366" s="314"/>
      <c r="AS366" s="314"/>
      <c r="AT366" s="314"/>
      <c r="AU366" s="314"/>
      <c r="AV366" s="314"/>
      <c r="AW366" s="314"/>
      <c r="AX366" s="314"/>
    </row>
    <row r="367" spans="1:50" s="5" customFormat="1" ht="11.25">
      <c r="A367" s="314"/>
      <c r="B367" s="314"/>
      <c r="C367" s="314"/>
      <c r="D367" s="314"/>
      <c r="E367" s="314"/>
      <c r="F367" s="314"/>
      <c r="G367" s="314"/>
      <c r="H367" s="314"/>
      <c r="I367" s="314"/>
      <c r="J367" s="314"/>
      <c r="K367" s="314"/>
      <c r="L367" s="314"/>
      <c r="M367" s="314"/>
      <c r="N367" s="314"/>
      <c r="O367" s="314"/>
      <c r="P367" s="314"/>
      <c r="Q367" s="314"/>
      <c r="R367" s="314"/>
      <c r="S367" s="314"/>
      <c r="T367" s="314"/>
      <c r="U367" s="314"/>
      <c r="V367" s="314"/>
      <c r="W367" s="314"/>
      <c r="X367" s="314"/>
      <c r="Y367" s="314"/>
      <c r="Z367" s="314"/>
      <c r="AA367" s="314"/>
      <c r="AB367" s="314"/>
      <c r="AC367" s="314"/>
      <c r="AD367" s="314"/>
      <c r="AE367" s="314"/>
      <c r="AF367" s="314"/>
      <c r="AG367" s="314"/>
      <c r="AH367" s="314"/>
      <c r="AI367" s="314"/>
      <c r="AJ367" s="314"/>
      <c r="AK367" s="314"/>
      <c r="AL367" s="314"/>
      <c r="AM367" s="314"/>
      <c r="AN367" s="314"/>
      <c r="AO367" s="314"/>
      <c r="AP367" s="314"/>
      <c r="AQ367" s="314"/>
      <c r="AR367" s="314"/>
      <c r="AS367" s="314"/>
      <c r="AT367" s="314"/>
      <c r="AU367" s="314"/>
      <c r="AV367" s="314"/>
      <c r="AW367" s="314"/>
      <c r="AX367" s="314"/>
    </row>
    <row r="368" spans="1:50" s="5" customFormat="1">
      <c r="A368" s="241"/>
      <c r="B368" s="241"/>
      <c r="C368" s="241"/>
      <c r="D368" s="241"/>
      <c r="E368" s="241"/>
      <c r="F368" s="241"/>
      <c r="G368" s="241"/>
      <c r="H368" s="241"/>
      <c r="I368" s="241"/>
      <c r="J368" s="241"/>
      <c r="K368" s="241"/>
      <c r="L368" s="241"/>
      <c r="M368" s="241"/>
      <c r="N368" s="241"/>
      <c r="O368" s="241"/>
      <c r="P368" s="241"/>
      <c r="Q368" s="241"/>
      <c r="R368" s="241"/>
      <c r="S368" s="241"/>
      <c r="T368" s="241"/>
      <c r="U368" s="241"/>
      <c r="V368" s="241"/>
      <c r="W368" s="241"/>
      <c r="X368" s="241"/>
      <c r="Y368" s="241"/>
      <c r="Z368" s="241"/>
      <c r="AA368" s="241"/>
      <c r="AB368" s="241"/>
      <c r="AC368" s="241"/>
      <c r="AD368" s="241"/>
      <c r="AE368" s="241"/>
      <c r="AF368" s="241"/>
      <c r="AG368" s="241"/>
      <c r="AH368" s="241"/>
      <c r="AI368" s="241"/>
      <c r="AJ368" s="241"/>
      <c r="AK368" s="241"/>
      <c r="AL368" s="241"/>
      <c r="AM368" s="241"/>
      <c r="AN368" s="241"/>
      <c r="AO368" s="241"/>
      <c r="AP368" s="241"/>
      <c r="AQ368" s="241"/>
      <c r="AR368" s="241"/>
      <c r="AS368" s="241"/>
      <c r="AT368" s="241"/>
      <c r="AU368" s="241"/>
      <c r="AV368" s="241"/>
      <c r="AW368" s="241"/>
      <c r="AX368" s="241"/>
    </row>
    <row r="369" spans="1:50" s="5" customFormat="1">
      <c r="A369" s="241"/>
      <c r="B369" s="241"/>
      <c r="C369" s="241"/>
      <c r="D369" s="241"/>
      <c r="E369" s="241"/>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241"/>
    </row>
    <row r="370" spans="1:50" s="5" customFormat="1">
      <c r="A370" s="241"/>
      <c r="B370" s="241"/>
      <c r="C370" s="241"/>
      <c r="D370" s="241"/>
      <c r="E370" s="241"/>
      <c r="F370" s="241"/>
      <c r="G370" s="241"/>
      <c r="H370" s="241"/>
      <c r="I370" s="241"/>
      <c r="J370" s="241"/>
      <c r="K370" s="241"/>
      <c r="L370" s="241"/>
      <c r="M370" s="241"/>
      <c r="N370" s="241"/>
      <c r="O370" s="241"/>
      <c r="P370" s="241"/>
      <c r="Q370" s="241"/>
      <c r="R370" s="241"/>
      <c r="S370" s="241"/>
      <c r="T370" s="241"/>
      <c r="U370" s="241"/>
      <c r="V370" s="241"/>
      <c r="W370" s="241"/>
      <c r="X370" s="241"/>
      <c r="Y370" s="241"/>
      <c r="Z370" s="241"/>
      <c r="AA370" s="241"/>
      <c r="AB370" s="241"/>
      <c r="AC370" s="241"/>
      <c r="AD370" s="241"/>
      <c r="AE370" s="241"/>
      <c r="AF370" s="241"/>
      <c r="AG370" s="241"/>
      <c r="AH370" s="241"/>
      <c r="AI370" s="241"/>
      <c r="AJ370" s="241"/>
      <c r="AK370" s="241"/>
      <c r="AL370" s="241"/>
      <c r="AM370" s="241"/>
      <c r="AN370" s="241"/>
      <c r="AO370" s="241"/>
      <c r="AP370" s="241"/>
      <c r="AQ370" s="241"/>
      <c r="AR370" s="241"/>
      <c r="AS370" s="241"/>
      <c r="AT370" s="241"/>
      <c r="AU370" s="241"/>
      <c r="AV370" s="241"/>
      <c r="AW370" s="241"/>
      <c r="AX370" s="241"/>
    </row>
    <row r="371" spans="1:50" s="5" customFormat="1">
      <c r="A371" s="241"/>
      <c r="B371" s="241"/>
      <c r="C371" s="241"/>
      <c r="D371" s="241"/>
      <c r="E371" s="241"/>
      <c r="F371" s="241"/>
      <c r="G371" s="241"/>
      <c r="H371" s="241"/>
      <c r="I371" s="241"/>
      <c r="J371" s="241"/>
      <c r="K371" s="241"/>
      <c r="L371" s="241"/>
      <c r="M371" s="241"/>
      <c r="N371" s="241"/>
      <c r="O371" s="241"/>
      <c r="P371" s="241"/>
      <c r="Q371" s="241"/>
      <c r="R371" s="241"/>
      <c r="S371" s="241"/>
      <c r="T371" s="241"/>
      <c r="U371" s="241"/>
      <c r="V371" s="241"/>
      <c r="W371" s="241"/>
      <c r="X371" s="241"/>
      <c r="Y371" s="241"/>
      <c r="Z371" s="241"/>
      <c r="AA371" s="241"/>
      <c r="AB371" s="241"/>
      <c r="AC371" s="241"/>
      <c r="AD371" s="241"/>
      <c r="AE371" s="241"/>
      <c r="AF371" s="241"/>
      <c r="AG371" s="241"/>
      <c r="AH371" s="241"/>
      <c r="AI371" s="241"/>
      <c r="AJ371" s="241"/>
      <c r="AK371" s="241"/>
      <c r="AL371" s="241"/>
      <c r="AM371" s="241"/>
      <c r="AN371" s="241"/>
      <c r="AO371" s="241"/>
      <c r="AP371" s="241"/>
      <c r="AQ371" s="241"/>
      <c r="AR371" s="241"/>
      <c r="AS371" s="241"/>
      <c r="AT371" s="241"/>
      <c r="AU371" s="241"/>
      <c r="AV371" s="241"/>
      <c r="AW371" s="241"/>
      <c r="AX371" s="241"/>
    </row>
    <row r="372" spans="1:50" s="5" customFormat="1">
      <c r="A372" s="241"/>
      <c r="B372" s="241"/>
      <c r="C372" s="241"/>
      <c r="D372" s="241"/>
      <c r="E372" s="241"/>
      <c r="F372" s="241"/>
      <c r="G372" s="241"/>
      <c r="H372" s="241"/>
      <c r="I372" s="241"/>
      <c r="J372" s="241"/>
      <c r="K372" s="241"/>
      <c r="L372" s="241"/>
      <c r="M372" s="241"/>
      <c r="N372" s="241"/>
      <c r="O372" s="241"/>
      <c r="P372" s="241"/>
      <c r="Q372" s="241"/>
      <c r="R372" s="241"/>
      <c r="S372" s="241"/>
      <c r="T372" s="241"/>
      <c r="U372" s="241"/>
      <c r="V372" s="241"/>
      <c r="W372" s="241"/>
      <c r="X372" s="241"/>
      <c r="Y372" s="241"/>
      <c r="Z372" s="241"/>
      <c r="AA372" s="241"/>
      <c r="AB372" s="241"/>
      <c r="AC372" s="241"/>
      <c r="AD372" s="241"/>
      <c r="AE372" s="241"/>
      <c r="AF372" s="241"/>
      <c r="AG372" s="241"/>
      <c r="AH372" s="241"/>
      <c r="AI372" s="241"/>
      <c r="AJ372" s="241"/>
      <c r="AK372" s="241"/>
      <c r="AL372" s="241"/>
      <c r="AM372" s="241"/>
      <c r="AN372" s="241"/>
      <c r="AO372" s="241"/>
      <c r="AP372" s="241"/>
      <c r="AQ372" s="241"/>
      <c r="AR372" s="241"/>
      <c r="AS372" s="241"/>
      <c r="AT372" s="241"/>
      <c r="AU372" s="241"/>
      <c r="AV372" s="241"/>
      <c r="AW372" s="241"/>
      <c r="AX372" s="241"/>
    </row>
    <row r="373" spans="1:50" s="5" customFormat="1">
      <c r="A373" s="241"/>
      <c r="B373" s="241"/>
      <c r="C373" s="241"/>
      <c r="D373" s="241"/>
      <c r="E373" s="241"/>
      <c r="F373" s="241"/>
      <c r="G373" s="241"/>
      <c r="H373" s="241"/>
      <c r="I373" s="241"/>
      <c r="J373" s="241"/>
      <c r="K373" s="241"/>
      <c r="L373" s="241"/>
      <c r="M373" s="241"/>
      <c r="N373" s="241"/>
      <c r="O373" s="241"/>
      <c r="P373" s="241"/>
      <c r="Q373" s="241"/>
      <c r="R373" s="241"/>
      <c r="S373" s="241"/>
      <c r="T373" s="241"/>
      <c r="U373" s="241"/>
      <c r="V373" s="241"/>
      <c r="W373" s="241"/>
      <c r="X373" s="241"/>
      <c r="Y373" s="241"/>
      <c r="Z373" s="241"/>
      <c r="AA373" s="241"/>
      <c r="AB373" s="241"/>
      <c r="AC373" s="241"/>
      <c r="AD373" s="241"/>
      <c r="AE373" s="241"/>
      <c r="AF373" s="241"/>
      <c r="AG373" s="241"/>
      <c r="AH373" s="241"/>
      <c r="AI373" s="241"/>
      <c r="AJ373" s="241"/>
      <c r="AK373" s="241"/>
      <c r="AL373" s="241"/>
      <c r="AM373" s="241"/>
      <c r="AN373" s="241"/>
      <c r="AO373" s="241"/>
      <c r="AP373" s="241"/>
      <c r="AQ373" s="241"/>
      <c r="AR373" s="241"/>
      <c r="AS373" s="241"/>
      <c r="AT373" s="241"/>
      <c r="AU373" s="241"/>
      <c r="AV373" s="241"/>
      <c r="AW373" s="241"/>
      <c r="AX373" s="241"/>
    </row>
    <row r="374" spans="1:50" s="5" customFormat="1">
      <c r="A374" s="241"/>
      <c r="B374" s="241"/>
      <c r="C374" s="241"/>
      <c r="D374" s="241"/>
      <c r="E374" s="241"/>
      <c r="F374" s="241"/>
      <c r="G374" s="241"/>
      <c r="H374" s="241"/>
      <c r="I374" s="241"/>
      <c r="J374" s="241"/>
      <c r="K374" s="241"/>
      <c r="L374" s="241"/>
      <c r="M374" s="241"/>
      <c r="N374" s="241"/>
      <c r="O374" s="241"/>
      <c r="P374" s="241"/>
      <c r="Q374" s="241"/>
      <c r="R374" s="241"/>
      <c r="S374" s="241"/>
      <c r="T374" s="241"/>
      <c r="U374" s="241"/>
      <c r="V374" s="241"/>
      <c r="W374" s="241"/>
      <c r="X374" s="241"/>
      <c r="Y374" s="241"/>
      <c r="Z374" s="241"/>
      <c r="AA374" s="241"/>
      <c r="AB374" s="241"/>
      <c r="AC374" s="241"/>
      <c r="AD374" s="241"/>
      <c r="AE374" s="241"/>
      <c r="AF374" s="241"/>
      <c r="AG374" s="241"/>
      <c r="AH374" s="241"/>
      <c r="AI374" s="241"/>
      <c r="AJ374" s="241"/>
      <c r="AK374" s="241"/>
      <c r="AL374" s="241"/>
      <c r="AM374" s="241"/>
      <c r="AN374" s="241"/>
      <c r="AO374" s="241"/>
      <c r="AP374" s="241"/>
      <c r="AQ374" s="241"/>
      <c r="AR374" s="241"/>
      <c r="AS374" s="241"/>
      <c r="AT374" s="241"/>
      <c r="AU374" s="241"/>
      <c r="AV374" s="241"/>
      <c r="AW374" s="241"/>
      <c r="AX374" s="241"/>
    </row>
    <row r="375" spans="1:50" s="5" customFormat="1">
      <c r="A375" s="241"/>
      <c r="B375" s="241"/>
      <c r="C375" s="241"/>
      <c r="D375" s="241"/>
      <c r="E375" s="241"/>
      <c r="F375" s="241"/>
      <c r="G375" s="241"/>
      <c r="H375" s="241"/>
      <c r="I375" s="241"/>
      <c r="J375" s="241"/>
      <c r="K375" s="241"/>
      <c r="L375" s="241"/>
      <c r="M375" s="241"/>
      <c r="N375" s="241"/>
      <c r="O375" s="241"/>
      <c r="P375" s="241"/>
      <c r="Q375" s="241"/>
      <c r="R375" s="241"/>
      <c r="S375" s="241"/>
      <c r="T375" s="241"/>
      <c r="U375" s="241"/>
      <c r="V375" s="241"/>
      <c r="W375" s="241"/>
      <c r="X375" s="241"/>
      <c r="Y375" s="241"/>
      <c r="Z375" s="241"/>
      <c r="AA375" s="241"/>
      <c r="AB375" s="241"/>
      <c r="AC375" s="241"/>
      <c r="AD375" s="241"/>
      <c r="AE375" s="241"/>
      <c r="AF375" s="241"/>
      <c r="AG375" s="241"/>
      <c r="AH375" s="241"/>
      <c r="AI375" s="241"/>
      <c r="AJ375" s="241"/>
      <c r="AK375" s="241"/>
      <c r="AL375" s="241"/>
      <c r="AM375" s="241"/>
      <c r="AN375" s="241"/>
      <c r="AO375" s="241"/>
      <c r="AP375" s="241"/>
      <c r="AQ375" s="241"/>
      <c r="AR375" s="241"/>
      <c r="AS375" s="241"/>
      <c r="AT375" s="241"/>
      <c r="AU375" s="241"/>
      <c r="AV375" s="241"/>
      <c r="AW375" s="241"/>
      <c r="AX375" s="241"/>
    </row>
    <row r="376" spans="1:50" s="5" customFormat="1">
      <c r="A376" s="241"/>
      <c r="B376" s="241"/>
      <c r="C376" s="241"/>
      <c r="D376" s="241"/>
      <c r="E376" s="241"/>
      <c r="F376" s="241"/>
      <c r="G376" s="241"/>
      <c r="H376" s="241"/>
      <c r="I376" s="241"/>
      <c r="J376" s="241"/>
      <c r="K376" s="241"/>
      <c r="L376" s="241"/>
      <c r="M376" s="241"/>
      <c r="N376" s="241"/>
      <c r="O376" s="241"/>
      <c r="P376" s="241"/>
      <c r="Q376" s="241"/>
      <c r="R376" s="241"/>
      <c r="S376" s="241"/>
      <c r="T376" s="241"/>
      <c r="U376" s="241"/>
      <c r="V376" s="241"/>
      <c r="W376" s="241"/>
      <c r="X376" s="241"/>
      <c r="Y376" s="241"/>
      <c r="Z376" s="241"/>
      <c r="AA376" s="241"/>
      <c r="AB376" s="241"/>
      <c r="AC376" s="241"/>
      <c r="AD376" s="241"/>
      <c r="AE376" s="241"/>
      <c r="AF376" s="241"/>
      <c r="AG376" s="241"/>
      <c r="AH376" s="241"/>
      <c r="AI376" s="241"/>
      <c r="AJ376" s="241"/>
      <c r="AK376" s="241"/>
      <c r="AL376" s="241"/>
      <c r="AM376" s="241"/>
      <c r="AN376" s="241"/>
      <c r="AO376" s="241"/>
      <c r="AP376" s="241"/>
      <c r="AQ376" s="241"/>
      <c r="AR376" s="241"/>
      <c r="AS376" s="241"/>
      <c r="AT376" s="241"/>
      <c r="AU376" s="241"/>
      <c r="AV376" s="241"/>
      <c r="AW376" s="241"/>
      <c r="AX376" s="241"/>
    </row>
    <row r="377" spans="1:50" s="5" customFormat="1">
      <c r="A377" s="241"/>
      <c r="B377" s="241"/>
      <c r="C377" s="241"/>
      <c r="D377" s="241"/>
      <c r="E377" s="241"/>
      <c r="F377" s="241"/>
      <c r="G377" s="241"/>
      <c r="H377" s="241"/>
      <c r="I377" s="241"/>
      <c r="J377" s="241"/>
      <c r="K377" s="241"/>
      <c r="L377" s="241"/>
      <c r="M377" s="241"/>
      <c r="N377" s="241"/>
      <c r="O377" s="241"/>
      <c r="P377" s="241"/>
      <c r="Q377" s="241"/>
      <c r="R377" s="241"/>
      <c r="S377" s="241"/>
      <c r="T377" s="241"/>
      <c r="U377" s="241"/>
      <c r="V377" s="241"/>
      <c r="W377" s="241"/>
      <c r="X377" s="241"/>
      <c r="Y377" s="241"/>
      <c r="Z377" s="241"/>
      <c r="AA377" s="241"/>
      <c r="AB377" s="241"/>
      <c r="AC377" s="241"/>
      <c r="AD377" s="241"/>
      <c r="AE377" s="241"/>
      <c r="AF377" s="241"/>
      <c r="AG377" s="241"/>
      <c r="AH377" s="241"/>
      <c r="AI377" s="241"/>
      <c r="AJ377" s="241"/>
      <c r="AK377" s="241"/>
      <c r="AL377" s="241"/>
      <c r="AM377" s="241"/>
      <c r="AN377" s="241"/>
      <c r="AO377" s="241"/>
      <c r="AP377" s="241"/>
      <c r="AQ377" s="241"/>
      <c r="AR377" s="241"/>
      <c r="AS377" s="241"/>
      <c r="AT377" s="241"/>
      <c r="AU377" s="241"/>
      <c r="AV377" s="241"/>
      <c r="AW377" s="241"/>
      <c r="AX377" s="241"/>
    </row>
    <row r="378" spans="1:50" s="5" customFormat="1">
      <c r="A378" s="241"/>
      <c r="B378" s="241"/>
      <c r="C378" s="241"/>
      <c r="D378" s="241"/>
      <c r="E378" s="241"/>
      <c r="F378" s="241"/>
      <c r="G378" s="241"/>
      <c r="H378" s="241"/>
      <c r="I378" s="241"/>
      <c r="J378" s="241"/>
      <c r="K378" s="241"/>
      <c r="L378" s="241"/>
      <c r="M378" s="241"/>
      <c r="N378" s="241"/>
      <c r="O378" s="241"/>
      <c r="P378" s="241"/>
      <c r="Q378" s="241"/>
      <c r="R378" s="241"/>
      <c r="S378" s="241"/>
      <c r="T378" s="241"/>
      <c r="U378" s="241"/>
      <c r="V378" s="241"/>
      <c r="W378" s="241"/>
      <c r="X378" s="241"/>
      <c r="Y378" s="241"/>
      <c r="Z378" s="241"/>
      <c r="AA378" s="241"/>
      <c r="AB378" s="241"/>
      <c r="AC378" s="241"/>
      <c r="AD378" s="241"/>
      <c r="AE378" s="241"/>
      <c r="AF378" s="241"/>
      <c r="AG378" s="241"/>
      <c r="AH378" s="241"/>
      <c r="AI378" s="241"/>
      <c r="AJ378" s="241"/>
      <c r="AK378" s="241"/>
      <c r="AL378" s="241"/>
      <c r="AM378" s="241"/>
      <c r="AN378" s="241"/>
      <c r="AO378" s="241"/>
      <c r="AP378" s="241"/>
      <c r="AQ378" s="241"/>
      <c r="AR378" s="241"/>
      <c r="AS378" s="241"/>
      <c r="AT378" s="241"/>
      <c r="AU378" s="241"/>
      <c r="AV378" s="241"/>
      <c r="AW378" s="241"/>
      <c r="AX378" s="241"/>
    </row>
    <row r="379" spans="1:50" s="5" customFormat="1">
      <c r="A379" s="241"/>
      <c r="B379" s="241"/>
      <c r="C379" s="241"/>
      <c r="D379" s="241"/>
      <c r="E379" s="241"/>
      <c r="F379" s="241"/>
      <c r="G379" s="241"/>
      <c r="H379" s="241"/>
      <c r="I379" s="241"/>
      <c r="J379" s="241"/>
      <c r="K379" s="241"/>
      <c r="L379" s="241"/>
      <c r="M379" s="241"/>
      <c r="N379" s="241"/>
      <c r="O379" s="241"/>
      <c r="P379" s="241"/>
      <c r="Q379" s="241"/>
      <c r="R379" s="241"/>
      <c r="S379" s="241"/>
      <c r="T379" s="241"/>
      <c r="U379" s="241"/>
      <c r="V379" s="241"/>
      <c r="W379" s="241"/>
      <c r="X379" s="241"/>
      <c r="Y379" s="241"/>
      <c r="Z379" s="241"/>
      <c r="AA379" s="241"/>
      <c r="AB379" s="241"/>
      <c r="AC379" s="241"/>
      <c r="AD379" s="241"/>
      <c r="AE379" s="241"/>
      <c r="AF379" s="241"/>
      <c r="AG379" s="241"/>
      <c r="AH379" s="241"/>
      <c r="AI379" s="241"/>
      <c r="AJ379" s="241"/>
      <c r="AK379" s="241"/>
      <c r="AL379" s="241"/>
      <c r="AM379" s="241"/>
      <c r="AN379" s="241"/>
      <c r="AO379" s="241"/>
      <c r="AP379" s="241"/>
      <c r="AQ379" s="241"/>
      <c r="AR379" s="241"/>
      <c r="AS379" s="241"/>
      <c r="AT379" s="241"/>
      <c r="AU379" s="241"/>
      <c r="AV379" s="241"/>
      <c r="AW379" s="241"/>
      <c r="AX379" s="241"/>
    </row>
    <row r="380" spans="1:50" s="5" customFormat="1">
      <c r="A380" s="241"/>
      <c r="B380" s="241"/>
      <c r="C380" s="241"/>
      <c r="D380" s="241"/>
      <c r="E380" s="241"/>
      <c r="F380" s="241"/>
      <c r="G380" s="241"/>
      <c r="H380" s="241"/>
      <c r="I380" s="241"/>
      <c r="J380" s="241"/>
      <c r="K380" s="241"/>
      <c r="L380" s="241"/>
      <c r="M380" s="241"/>
      <c r="N380" s="241"/>
      <c r="O380" s="241"/>
      <c r="P380" s="241"/>
      <c r="Q380" s="241"/>
      <c r="R380" s="241"/>
      <c r="S380" s="241"/>
      <c r="T380" s="241"/>
      <c r="U380" s="241"/>
      <c r="V380" s="241"/>
      <c r="W380" s="241"/>
      <c r="X380" s="241"/>
      <c r="Y380" s="241"/>
      <c r="Z380" s="241"/>
      <c r="AA380" s="241"/>
      <c r="AB380" s="241"/>
      <c r="AC380" s="241"/>
      <c r="AD380" s="241"/>
      <c r="AE380" s="241"/>
      <c r="AF380" s="241"/>
      <c r="AG380" s="241"/>
      <c r="AH380" s="241"/>
      <c r="AI380" s="241"/>
      <c r="AJ380" s="241"/>
      <c r="AK380" s="241"/>
      <c r="AL380" s="241"/>
      <c r="AM380" s="241"/>
      <c r="AN380" s="241"/>
      <c r="AO380" s="241"/>
      <c r="AP380" s="241"/>
      <c r="AQ380" s="241"/>
      <c r="AR380" s="241"/>
      <c r="AS380" s="241"/>
      <c r="AT380" s="241"/>
      <c r="AU380" s="241"/>
      <c r="AV380" s="241"/>
      <c r="AW380" s="241"/>
      <c r="AX380" s="241"/>
    </row>
    <row r="381" spans="1:50" s="5" customFormat="1">
      <c r="A381" s="241"/>
      <c r="B381" s="241"/>
      <c r="C381" s="241"/>
      <c r="D381" s="241"/>
      <c r="E381" s="241"/>
      <c r="F381" s="241"/>
      <c r="G381" s="241"/>
      <c r="H381" s="241"/>
      <c r="I381" s="241"/>
      <c r="J381" s="241"/>
      <c r="K381" s="241"/>
      <c r="L381" s="241"/>
      <c r="M381" s="241"/>
      <c r="N381" s="241"/>
      <c r="O381" s="241"/>
      <c r="P381" s="241"/>
      <c r="Q381" s="241"/>
      <c r="R381" s="241"/>
      <c r="S381" s="241"/>
      <c r="T381" s="241"/>
      <c r="U381" s="241"/>
      <c r="V381" s="241"/>
      <c r="W381" s="241"/>
      <c r="X381" s="241"/>
      <c r="Y381" s="241"/>
      <c r="Z381" s="241"/>
      <c r="AA381" s="241"/>
      <c r="AB381" s="241"/>
      <c r="AC381" s="241"/>
      <c r="AD381" s="241"/>
      <c r="AE381" s="241"/>
      <c r="AF381" s="241"/>
      <c r="AG381" s="241"/>
      <c r="AH381" s="241"/>
      <c r="AI381" s="241"/>
      <c r="AJ381" s="241"/>
      <c r="AK381" s="241"/>
      <c r="AL381" s="241"/>
      <c r="AM381" s="241"/>
      <c r="AN381" s="241"/>
      <c r="AO381" s="241"/>
      <c r="AP381" s="241"/>
      <c r="AQ381" s="241"/>
      <c r="AR381" s="241"/>
      <c r="AS381" s="241"/>
      <c r="AT381" s="241"/>
      <c r="AU381" s="241"/>
      <c r="AV381" s="241"/>
      <c r="AW381" s="241"/>
      <c r="AX381" s="241"/>
    </row>
    <row r="382" spans="1:50" s="5" customFormat="1">
      <c r="A382" s="241"/>
      <c r="B382" s="241"/>
      <c r="C382" s="241"/>
      <c r="D382" s="241"/>
      <c r="E382" s="241"/>
      <c r="F382" s="241"/>
      <c r="G382" s="241"/>
      <c r="H382" s="241"/>
      <c r="I382" s="241"/>
      <c r="J382" s="241"/>
      <c r="K382" s="241"/>
      <c r="L382" s="241"/>
      <c r="M382" s="241"/>
      <c r="N382" s="241"/>
      <c r="O382" s="241"/>
      <c r="P382" s="241"/>
      <c r="Q382" s="241"/>
      <c r="R382" s="241"/>
      <c r="S382" s="241"/>
      <c r="T382" s="241"/>
      <c r="U382" s="241"/>
      <c r="V382" s="241"/>
      <c r="W382" s="241"/>
      <c r="X382" s="241"/>
      <c r="Y382" s="241"/>
      <c r="Z382" s="241"/>
      <c r="AA382" s="241"/>
      <c r="AB382" s="241"/>
      <c r="AC382" s="241"/>
      <c r="AD382" s="241"/>
      <c r="AE382" s="241"/>
      <c r="AF382" s="241"/>
      <c r="AG382" s="241"/>
      <c r="AH382" s="241"/>
      <c r="AI382" s="241"/>
      <c r="AJ382" s="241"/>
      <c r="AK382" s="241"/>
      <c r="AL382" s="241"/>
      <c r="AM382" s="241"/>
      <c r="AN382" s="241"/>
      <c r="AO382" s="241"/>
      <c r="AP382" s="241"/>
      <c r="AQ382" s="241"/>
      <c r="AR382" s="241"/>
      <c r="AS382" s="241"/>
      <c r="AT382" s="241"/>
      <c r="AU382" s="241"/>
      <c r="AV382" s="241"/>
      <c r="AW382" s="241"/>
      <c r="AX382" s="241"/>
    </row>
    <row r="383" spans="1:50" s="5" customFormat="1">
      <c r="A383" s="241"/>
      <c r="B383" s="241"/>
      <c r="C383" s="241"/>
      <c r="D383" s="241"/>
      <c r="E383" s="241"/>
      <c r="F383" s="241"/>
      <c r="G383" s="241"/>
      <c r="H383" s="241"/>
      <c r="I383" s="241"/>
      <c r="J383" s="241"/>
      <c r="K383" s="241"/>
      <c r="L383" s="241"/>
      <c r="M383" s="241"/>
      <c r="N383" s="241"/>
      <c r="O383" s="241"/>
      <c r="P383" s="241"/>
      <c r="Q383" s="241"/>
      <c r="R383" s="241"/>
      <c r="S383" s="241"/>
      <c r="T383" s="241"/>
      <c r="U383" s="241"/>
      <c r="V383" s="241"/>
      <c r="W383" s="241"/>
      <c r="X383" s="241"/>
      <c r="Y383" s="241"/>
      <c r="Z383" s="241"/>
      <c r="AA383" s="241"/>
      <c r="AB383" s="241"/>
      <c r="AC383" s="241"/>
      <c r="AD383" s="241"/>
      <c r="AE383" s="241"/>
      <c r="AF383" s="241"/>
      <c r="AG383" s="241"/>
      <c r="AH383" s="241"/>
      <c r="AI383" s="241"/>
      <c r="AJ383" s="241"/>
      <c r="AK383" s="241"/>
      <c r="AL383" s="241"/>
      <c r="AM383" s="241"/>
      <c r="AN383" s="241"/>
      <c r="AO383" s="241"/>
      <c r="AP383" s="241"/>
      <c r="AQ383" s="241"/>
      <c r="AR383" s="241"/>
      <c r="AS383" s="241"/>
      <c r="AT383" s="241"/>
      <c r="AU383" s="241"/>
      <c r="AV383" s="241"/>
      <c r="AW383" s="241"/>
      <c r="AX383" s="241"/>
    </row>
    <row r="384" spans="1:50" s="5" customFormat="1">
      <c r="A384" s="241"/>
      <c r="B384" s="241"/>
      <c r="C384" s="241"/>
      <c r="D384" s="241"/>
      <c r="E384" s="241"/>
      <c r="F384" s="241"/>
      <c r="G384" s="241"/>
      <c r="H384" s="241"/>
      <c r="I384" s="241"/>
      <c r="J384" s="241"/>
      <c r="K384" s="241"/>
      <c r="L384" s="241"/>
      <c r="M384" s="241"/>
      <c r="N384" s="241"/>
      <c r="O384" s="241"/>
      <c r="P384" s="241"/>
      <c r="Q384" s="241"/>
      <c r="R384" s="241"/>
      <c r="S384" s="241"/>
      <c r="T384" s="241"/>
      <c r="U384" s="241"/>
      <c r="V384" s="241"/>
      <c r="W384" s="241"/>
      <c r="X384" s="241"/>
      <c r="Y384" s="241"/>
      <c r="Z384" s="241"/>
      <c r="AA384" s="241"/>
      <c r="AB384" s="241"/>
      <c r="AC384" s="241"/>
      <c r="AD384" s="241"/>
      <c r="AE384" s="241"/>
      <c r="AF384" s="241"/>
      <c r="AG384" s="241"/>
      <c r="AH384" s="241"/>
      <c r="AI384" s="241"/>
      <c r="AJ384" s="241"/>
      <c r="AK384" s="241"/>
      <c r="AL384" s="241"/>
      <c r="AM384" s="241"/>
      <c r="AN384" s="241"/>
      <c r="AO384" s="241"/>
      <c r="AP384" s="241"/>
      <c r="AQ384" s="241"/>
      <c r="AR384" s="241"/>
      <c r="AS384" s="241"/>
      <c r="AT384" s="241"/>
      <c r="AU384" s="241"/>
      <c r="AV384" s="241"/>
      <c r="AW384" s="241"/>
      <c r="AX384" s="241"/>
    </row>
    <row r="385" spans="1:50" s="5" customFormat="1">
      <c r="A385" s="241"/>
      <c r="B385" s="241"/>
      <c r="C385" s="241"/>
      <c r="D385" s="241"/>
      <c r="E385" s="241"/>
      <c r="F385" s="241"/>
      <c r="G385" s="241"/>
      <c r="H385" s="241"/>
      <c r="I385" s="241"/>
      <c r="J385" s="241"/>
      <c r="K385" s="241"/>
      <c r="L385" s="241"/>
      <c r="M385" s="241"/>
      <c r="N385" s="241"/>
      <c r="O385" s="241"/>
      <c r="P385" s="241"/>
      <c r="Q385" s="241"/>
      <c r="R385" s="241"/>
      <c r="S385" s="241"/>
      <c r="T385" s="241"/>
      <c r="U385" s="241"/>
      <c r="V385" s="241"/>
      <c r="W385" s="241"/>
      <c r="X385" s="241"/>
      <c r="Y385" s="241"/>
      <c r="Z385" s="241"/>
      <c r="AA385" s="241"/>
      <c r="AB385" s="241"/>
      <c r="AC385" s="241"/>
      <c r="AD385" s="241"/>
      <c r="AE385" s="241"/>
      <c r="AF385" s="241"/>
      <c r="AG385" s="241"/>
      <c r="AH385" s="241"/>
      <c r="AI385" s="241"/>
      <c r="AJ385" s="241"/>
      <c r="AK385" s="241"/>
      <c r="AL385" s="241"/>
      <c r="AM385" s="241"/>
      <c r="AN385" s="241"/>
      <c r="AO385" s="241"/>
      <c r="AP385" s="241"/>
      <c r="AQ385" s="241"/>
      <c r="AR385" s="241"/>
      <c r="AS385" s="241"/>
      <c r="AT385" s="241"/>
      <c r="AU385" s="241"/>
      <c r="AV385" s="241"/>
      <c r="AW385" s="241"/>
      <c r="AX385" s="241"/>
    </row>
    <row r="386" spans="1:50" s="5" customFormat="1">
      <c r="A386" s="241"/>
      <c r="B386" s="241"/>
      <c r="C386" s="241"/>
      <c r="D386" s="241"/>
      <c r="E386" s="241"/>
      <c r="F386" s="241"/>
      <c r="G386" s="241"/>
      <c r="H386" s="241"/>
      <c r="I386" s="241"/>
      <c r="J386" s="241"/>
      <c r="K386" s="241"/>
      <c r="L386" s="241"/>
      <c r="M386" s="241"/>
      <c r="N386" s="241"/>
      <c r="O386" s="241"/>
      <c r="P386" s="241"/>
      <c r="Q386" s="241"/>
      <c r="R386" s="241"/>
      <c r="S386" s="241"/>
      <c r="T386" s="241"/>
      <c r="U386" s="241"/>
      <c r="V386" s="241"/>
      <c r="W386" s="241"/>
      <c r="X386" s="241"/>
      <c r="Y386" s="241"/>
      <c r="Z386" s="241"/>
      <c r="AA386" s="241"/>
      <c r="AB386" s="241"/>
      <c r="AC386" s="241"/>
      <c r="AD386" s="241"/>
      <c r="AE386" s="241"/>
      <c r="AF386" s="241"/>
      <c r="AG386" s="241"/>
      <c r="AH386" s="241"/>
      <c r="AI386" s="241"/>
      <c r="AJ386" s="241"/>
      <c r="AK386" s="241"/>
      <c r="AL386" s="241"/>
      <c r="AM386" s="241"/>
      <c r="AN386" s="241"/>
      <c r="AO386" s="241"/>
      <c r="AP386" s="241"/>
      <c r="AQ386" s="241"/>
      <c r="AR386" s="241"/>
      <c r="AS386" s="241"/>
      <c r="AT386" s="241"/>
      <c r="AU386" s="241"/>
      <c r="AV386" s="241"/>
      <c r="AW386" s="241"/>
      <c r="AX386" s="241"/>
    </row>
    <row r="387" spans="1:50" s="5" customFormat="1">
      <c r="A387" s="241"/>
      <c r="B387" s="241"/>
      <c r="C387" s="241"/>
      <c r="D387" s="241"/>
      <c r="E387" s="241"/>
      <c r="F387" s="241"/>
      <c r="G387" s="241"/>
      <c r="H387" s="241"/>
      <c r="I387" s="241"/>
      <c r="J387" s="241"/>
      <c r="K387" s="241"/>
      <c r="L387" s="241"/>
      <c r="M387" s="241"/>
      <c r="N387" s="241"/>
      <c r="O387" s="241"/>
      <c r="P387" s="241"/>
      <c r="Q387" s="241"/>
      <c r="R387" s="241"/>
      <c r="S387" s="241"/>
      <c r="T387" s="241"/>
      <c r="U387" s="241"/>
      <c r="V387" s="241"/>
      <c r="W387" s="241"/>
      <c r="X387" s="241"/>
      <c r="Y387" s="241"/>
      <c r="Z387" s="241"/>
      <c r="AA387" s="241"/>
      <c r="AB387" s="241"/>
      <c r="AC387" s="241"/>
      <c r="AD387" s="241"/>
      <c r="AE387" s="241"/>
      <c r="AF387" s="241"/>
      <c r="AG387" s="241"/>
      <c r="AH387" s="241"/>
      <c r="AI387" s="241"/>
      <c r="AJ387" s="241"/>
      <c r="AK387" s="241"/>
      <c r="AL387" s="241"/>
      <c r="AM387" s="241"/>
      <c r="AN387" s="241"/>
      <c r="AO387" s="241"/>
      <c r="AP387" s="241"/>
      <c r="AQ387" s="241"/>
      <c r="AR387" s="241"/>
      <c r="AS387" s="241"/>
      <c r="AT387" s="241"/>
      <c r="AU387" s="241"/>
      <c r="AV387" s="241"/>
      <c r="AW387" s="241"/>
      <c r="AX387" s="241"/>
    </row>
    <row r="388" spans="1:50" s="5" customFormat="1">
      <c r="A388" s="241"/>
      <c r="B388" s="241"/>
      <c r="C388" s="241"/>
      <c r="D388" s="241"/>
      <c r="E388" s="241"/>
      <c r="F388" s="241"/>
      <c r="G388" s="241"/>
      <c r="H388" s="241"/>
      <c r="I388" s="241"/>
      <c r="J388" s="241"/>
      <c r="K388" s="241"/>
      <c r="L388" s="241"/>
      <c r="M388" s="241"/>
      <c r="N388" s="241"/>
      <c r="O388" s="241"/>
      <c r="P388" s="241"/>
      <c r="Q388" s="241"/>
      <c r="R388" s="241"/>
      <c r="S388" s="241"/>
      <c r="T388" s="241"/>
      <c r="U388" s="241"/>
      <c r="V388" s="241"/>
      <c r="W388" s="241"/>
      <c r="X388" s="241"/>
      <c r="Y388" s="241"/>
      <c r="Z388" s="241"/>
      <c r="AA388" s="241"/>
      <c r="AB388" s="241"/>
      <c r="AC388" s="241"/>
      <c r="AD388" s="241"/>
      <c r="AE388" s="241"/>
      <c r="AF388" s="241"/>
      <c r="AG388" s="241"/>
      <c r="AH388" s="241"/>
      <c r="AI388" s="241"/>
      <c r="AJ388" s="241"/>
      <c r="AK388" s="241"/>
      <c r="AL388" s="241"/>
      <c r="AM388" s="241"/>
      <c r="AN388" s="241"/>
      <c r="AO388" s="241"/>
      <c r="AP388" s="241"/>
      <c r="AQ388" s="241"/>
      <c r="AR388" s="241"/>
      <c r="AS388" s="241"/>
      <c r="AT388" s="241"/>
      <c r="AU388" s="241"/>
      <c r="AV388" s="241"/>
      <c r="AW388" s="241"/>
      <c r="AX388" s="241"/>
    </row>
    <row r="389" spans="1:50" s="5" customFormat="1">
      <c r="A389" s="241"/>
      <c r="B389" s="241"/>
      <c r="C389" s="241"/>
      <c r="D389" s="241"/>
      <c r="E389" s="241"/>
      <c r="F389" s="241"/>
      <c r="G389" s="241"/>
      <c r="H389" s="241"/>
      <c r="I389" s="241"/>
      <c r="J389" s="241"/>
      <c r="K389" s="241"/>
      <c r="L389" s="241"/>
      <c r="M389" s="241"/>
      <c r="N389" s="241"/>
      <c r="O389" s="241"/>
      <c r="P389" s="241"/>
      <c r="Q389" s="241"/>
      <c r="R389" s="241"/>
      <c r="S389" s="241"/>
      <c r="T389" s="241"/>
      <c r="U389" s="241"/>
      <c r="V389" s="241"/>
      <c r="W389" s="241"/>
      <c r="X389" s="241"/>
      <c r="Y389" s="241"/>
      <c r="Z389" s="241"/>
      <c r="AA389" s="241"/>
      <c r="AB389" s="241"/>
      <c r="AC389" s="241"/>
      <c r="AD389" s="241"/>
      <c r="AE389" s="241"/>
      <c r="AF389" s="241"/>
      <c r="AG389" s="241"/>
      <c r="AH389" s="241"/>
      <c r="AI389" s="241"/>
      <c r="AJ389" s="241"/>
      <c r="AK389" s="241"/>
      <c r="AL389" s="241"/>
      <c r="AM389" s="241"/>
      <c r="AN389" s="241"/>
      <c r="AO389" s="241"/>
      <c r="AP389" s="241"/>
      <c r="AQ389" s="241"/>
      <c r="AR389" s="241"/>
      <c r="AS389" s="241"/>
      <c r="AT389" s="241"/>
      <c r="AU389" s="241"/>
      <c r="AV389" s="241"/>
      <c r="AW389" s="241"/>
      <c r="AX389" s="241"/>
    </row>
    <row r="390" spans="1:50" s="5" customFormat="1">
      <c r="A390" s="241"/>
      <c r="B390" s="241"/>
      <c r="C390" s="241"/>
      <c r="D390" s="241"/>
      <c r="E390" s="241"/>
      <c r="F390" s="241"/>
      <c r="G390" s="241"/>
      <c r="H390" s="241"/>
      <c r="I390" s="241"/>
      <c r="J390" s="241"/>
      <c r="K390" s="241"/>
      <c r="L390" s="241"/>
      <c r="M390" s="241"/>
      <c r="N390" s="241"/>
      <c r="O390" s="241"/>
      <c r="P390" s="241"/>
      <c r="Q390" s="241"/>
      <c r="R390" s="241"/>
      <c r="S390" s="241"/>
      <c r="T390" s="241"/>
      <c r="U390" s="241"/>
      <c r="V390" s="241"/>
      <c r="W390" s="241"/>
      <c r="X390" s="241"/>
      <c r="Y390" s="241"/>
      <c r="Z390" s="241"/>
      <c r="AA390" s="241"/>
      <c r="AB390" s="241"/>
      <c r="AC390" s="241"/>
      <c r="AD390" s="241"/>
      <c r="AE390" s="241"/>
      <c r="AF390" s="241"/>
      <c r="AG390" s="241"/>
      <c r="AH390" s="241"/>
      <c r="AI390" s="241"/>
      <c r="AJ390" s="241"/>
      <c r="AK390" s="241"/>
      <c r="AL390" s="241"/>
      <c r="AM390" s="241"/>
      <c r="AN390" s="241"/>
      <c r="AO390" s="241"/>
      <c r="AP390" s="241"/>
      <c r="AQ390" s="241"/>
      <c r="AR390" s="241"/>
      <c r="AS390" s="241"/>
      <c r="AT390" s="241"/>
      <c r="AU390" s="241"/>
      <c r="AV390" s="241"/>
      <c r="AW390" s="241"/>
      <c r="AX390" s="241"/>
    </row>
    <row r="391" spans="1:50" s="5" customFormat="1">
      <c r="A391" s="241"/>
      <c r="B391" s="241"/>
      <c r="C391" s="241"/>
      <c r="D391" s="241"/>
      <c r="E391" s="241"/>
      <c r="F391" s="241"/>
      <c r="G391" s="241"/>
      <c r="H391" s="241"/>
      <c r="I391" s="241"/>
      <c r="J391" s="241"/>
      <c r="K391" s="241"/>
      <c r="L391" s="241"/>
      <c r="M391" s="241"/>
      <c r="N391" s="241"/>
      <c r="O391" s="241"/>
      <c r="P391" s="241"/>
      <c r="Q391" s="241"/>
      <c r="R391" s="241"/>
      <c r="S391" s="241"/>
      <c r="T391" s="241"/>
      <c r="U391" s="241"/>
      <c r="V391" s="241"/>
      <c r="W391" s="241"/>
      <c r="X391" s="241"/>
      <c r="Y391" s="241"/>
      <c r="Z391" s="241"/>
      <c r="AA391" s="241"/>
      <c r="AB391" s="241"/>
      <c r="AC391" s="241"/>
      <c r="AD391" s="241"/>
      <c r="AE391" s="241"/>
      <c r="AF391" s="241"/>
      <c r="AG391" s="241"/>
      <c r="AH391" s="241"/>
      <c r="AI391" s="241"/>
      <c r="AJ391" s="241"/>
      <c r="AK391" s="241"/>
      <c r="AL391" s="241"/>
      <c r="AM391" s="241"/>
      <c r="AN391" s="241"/>
      <c r="AO391" s="241"/>
      <c r="AP391" s="241"/>
      <c r="AQ391" s="241"/>
      <c r="AR391" s="241"/>
      <c r="AS391" s="241"/>
      <c r="AT391" s="241"/>
      <c r="AU391" s="241"/>
      <c r="AV391" s="241"/>
      <c r="AW391" s="241"/>
      <c r="AX391" s="241"/>
    </row>
    <row r="392" spans="1:50" s="5" customFormat="1">
      <c r="A392" s="241"/>
      <c r="B392" s="241"/>
      <c r="C392" s="241"/>
      <c r="D392" s="241"/>
      <c r="E392" s="241"/>
      <c r="F392" s="241"/>
      <c r="G392" s="241"/>
      <c r="H392" s="241"/>
      <c r="I392" s="241"/>
      <c r="J392" s="241"/>
      <c r="K392" s="241"/>
      <c r="L392" s="241"/>
      <c r="M392" s="241"/>
      <c r="N392" s="241"/>
      <c r="O392" s="241"/>
      <c r="P392" s="241"/>
      <c r="Q392" s="241"/>
      <c r="R392" s="241"/>
      <c r="S392" s="241"/>
      <c r="T392" s="241"/>
      <c r="U392" s="241"/>
      <c r="V392" s="241"/>
      <c r="W392" s="241"/>
      <c r="X392" s="241"/>
      <c r="Y392" s="241"/>
      <c r="Z392" s="241"/>
      <c r="AA392" s="241"/>
      <c r="AB392" s="241"/>
      <c r="AC392" s="241"/>
      <c r="AD392" s="241"/>
      <c r="AE392" s="241"/>
      <c r="AF392" s="241"/>
      <c r="AG392" s="241"/>
      <c r="AH392" s="241"/>
      <c r="AI392" s="241"/>
      <c r="AJ392" s="241"/>
      <c r="AK392" s="241"/>
      <c r="AL392" s="241"/>
      <c r="AM392" s="241"/>
      <c r="AN392" s="241"/>
      <c r="AO392" s="241"/>
      <c r="AP392" s="241"/>
      <c r="AQ392" s="241"/>
      <c r="AR392" s="241"/>
      <c r="AS392" s="241"/>
      <c r="AT392" s="241"/>
      <c r="AU392" s="241"/>
      <c r="AV392" s="241"/>
      <c r="AW392" s="241"/>
      <c r="AX392" s="241"/>
    </row>
    <row r="393" spans="1:50" s="5" customFormat="1">
      <c r="A393" s="241"/>
      <c r="B393" s="241"/>
      <c r="C393" s="241"/>
      <c r="D393" s="241"/>
      <c r="E393" s="241"/>
      <c r="F393" s="241"/>
      <c r="G393" s="241"/>
      <c r="H393" s="241"/>
      <c r="I393" s="241"/>
      <c r="J393" s="241"/>
      <c r="K393" s="241"/>
      <c r="L393" s="241"/>
      <c r="M393" s="241"/>
      <c r="N393" s="241"/>
      <c r="O393" s="241"/>
      <c r="P393" s="241"/>
      <c r="Q393" s="241"/>
      <c r="R393" s="241"/>
      <c r="S393" s="241"/>
      <c r="T393" s="241"/>
      <c r="U393" s="241"/>
      <c r="V393" s="241"/>
      <c r="W393" s="241"/>
      <c r="X393" s="241"/>
      <c r="Y393" s="241"/>
      <c r="Z393" s="241"/>
      <c r="AA393" s="241"/>
      <c r="AB393" s="241"/>
      <c r="AC393" s="241"/>
      <c r="AD393" s="241"/>
      <c r="AE393" s="241"/>
      <c r="AF393" s="241"/>
      <c r="AG393" s="241"/>
      <c r="AH393" s="241"/>
      <c r="AI393" s="241"/>
      <c r="AJ393" s="241"/>
      <c r="AK393" s="241"/>
      <c r="AL393" s="241"/>
      <c r="AM393" s="241"/>
      <c r="AN393" s="241"/>
      <c r="AO393" s="241"/>
      <c r="AP393" s="241"/>
      <c r="AQ393" s="241"/>
      <c r="AR393" s="241"/>
      <c r="AS393" s="241"/>
      <c r="AT393" s="241"/>
      <c r="AU393" s="241"/>
      <c r="AV393" s="241"/>
      <c r="AW393" s="241"/>
      <c r="AX393" s="241"/>
    </row>
    <row r="394" spans="1:50" s="5" customFormat="1">
      <c r="A394" s="241"/>
      <c r="B394" s="241"/>
      <c r="C394" s="241"/>
      <c r="D394" s="241"/>
      <c r="E394" s="241"/>
      <c r="F394" s="241"/>
      <c r="G394" s="241"/>
      <c r="H394" s="241"/>
      <c r="I394" s="241"/>
      <c r="J394" s="241"/>
      <c r="K394" s="241"/>
      <c r="L394" s="241"/>
      <c r="M394" s="241"/>
      <c r="N394" s="241"/>
      <c r="O394" s="241"/>
      <c r="P394" s="241"/>
      <c r="Q394" s="241"/>
      <c r="R394" s="241"/>
      <c r="S394" s="241"/>
      <c r="T394" s="241"/>
      <c r="U394" s="241"/>
      <c r="V394" s="241"/>
      <c r="W394" s="241"/>
      <c r="X394" s="241"/>
      <c r="Y394" s="241"/>
      <c r="Z394" s="241"/>
      <c r="AA394" s="241"/>
      <c r="AB394" s="241"/>
      <c r="AC394" s="241"/>
      <c r="AD394" s="241"/>
      <c r="AE394" s="241"/>
      <c r="AF394" s="241"/>
      <c r="AG394" s="241"/>
      <c r="AH394" s="241"/>
      <c r="AI394" s="241"/>
      <c r="AJ394" s="241"/>
      <c r="AK394" s="241"/>
      <c r="AL394" s="241"/>
      <c r="AM394" s="241"/>
      <c r="AN394" s="241"/>
      <c r="AO394" s="241"/>
      <c r="AP394" s="241"/>
      <c r="AQ394" s="241"/>
      <c r="AR394" s="241"/>
      <c r="AS394" s="241"/>
      <c r="AT394" s="241"/>
      <c r="AU394" s="241"/>
      <c r="AV394" s="241"/>
      <c r="AW394" s="241"/>
      <c r="AX394" s="241"/>
    </row>
    <row r="395" spans="1:50" s="5" customFormat="1">
      <c r="A395" s="241"/>
      <c r="B395" s="241"/>
      <c r="C395" s="241"/>
      <c r="D395" s="241"/>
      <c r="E395" s="241"/>
      <c r="F395" s="241"/>
      <c r="G395" s="241"/>
      <c r="H395" s="241"/>
      <c r="I395" s="241"/>
      <c r="J395" s="241"/>
      <c r="K395" s="241"/>
      <c r="L395" s="241"/>
      <c r="M395" s="241"/>
      <c r="N395" s="241"/>
      <c r="O395" s="241"/>
      <c r="P395" s="241"/>
      <c r="Q395" s="241"/>
      <c r="R395" s="241"/>
      <c r="S395" s="241"/>
      <c r="T395" s="241"/>
      <c r="U395" s="241"/>
      <c r="V395" s="241"/>
      <c r="W395" s="241"/>
      <c r="X395" s="241"/>
      <c r="Y395" s="241"/>
      <c r="Z395" s="241"/>
      <c r="AA395" s="241"/>
      <c r="AB395" s="241"/>
      <c r="AC395" s="241"/>
      <c r="AD395" s="241"/>
      <c r="AE395" s="241"/>
      <c r="AF395" s="241"/>
      <c r="AG395" s="241"/>
      <c r="AH395" s="241"/>
      <c r="AI395" s="241"/>
      <c r="AJ395" s="241"/>
      <c r="AK395" s="241"/>
      <c r="AL395" s="241"/>
      <c r="AM395" s="241"/>
      <c r="AN395" s="241"/>
      <c r="AO395" s="241"/>
      <c r="AP395" s="241"/>
      <c r="AQ395" s="241"/>
      <c r="AR395" s="241"/>
      <c r="AS395" s="241"/>
      <c r="AT395" s="241"/>
      <c r="AU395" s="241"/>
      <c r="AV395" s="241"/>
      <c r="AW395" s="241"/>
      <c r="AX395" s="241"/>
    </row>
    <row r="396" spans="1:50" s="5" customFormat="1">
      <c r="A396" s="241"/>
      <c r="B396" s="241"/>
      <c r="C396" s="241"/>
      <c r="D396" s="241"/>
      <c r="E396" s="241"/>
      <c r="F396" s="241"/>
      <c r="G396" s="241"/>
      <c r="H396" s="241"/>
      <c r="I396" s="241"/>
      <c r="J396" s="241"/>
      <c r="K396" s="241"/>
      <c r="L396" s="241"/>
      <c r="M396" s="241"/>
      <c r="N396" s="241"/>
      <c r="O396" s="241"/>
      <c r="P396" s="241"/>
      <c r="Q396" s="241"/>
      <c r="R396" s="241"/>
      <c r="S396" s="241"/>
      <c r="T396" s="241"/>
      <c r="U396" s="241"/>
      <c r="V396" s="241"/>
      <c r="W396" s="241"/>
      <c r="X396" s="241"/>
      <c r="Y396" s="241"/>
      <c r="Z396" s="241"/>
      <c r="AA396" s="241"/>
      <c r="AB396" s="241"/>
      <c r="AC396" s="241"/>
      <c r="AD396" s="241"/>
      <c r="AE396" s="241"/>
      <c r="AF396" s="241"/>
      <c r="AG396" s="241"/>
      <c r="AH396" s="241"/>
      <c r="AI396" s="241"/>
      <c r="AJ396" s="241"/>
      <c r="AK396" s="241"/>
      <c r="AL396" s="241"/>
      <c r="AM396" s="241"/>
      <c r="AN396" s="241"/>
      <c r="AO396" s="241"/>
      <c r="AP396" s="241"/>
      <c r="AQ396" s="241"/>
      <c r="AR396" s="241"/>
      <c r="AS396" s="241"/>
      <c r="AT396" s="241"/>
      <c r="AU396" s="241"/>
      <c r="AV396" s="241"/>
      <c r="AW396" s="241"/>
      <c r="AX396" s="241"/>
    </row>
    <row r="397" spans="1:50" s="5" customFormat="1">
      <c r="A397" s="241"/>
      <c r="B397" s="241"/>
      <c r="C397" s="241"/>
      <c r="D397" s="241"/>
      <c r="E397" s="241"/>
      <c r="F397" s="241"/>
      <c r="G397" s="241"/>
      <c r="H397" s="241"/>
      <c r="I397" s="241"/>
      <c r="J397" s="241"/>
      <c r="K397" s="241"/>
      <c r="L397" s="241"/>
      <c r="M397" s="241"/>
      <c r="N397" s="241"/>
      <c r="O397" s="241"/>
      <c r="P397" s="241"/>
      <c r="Q397" s="241"/>
      <c r="R397" s="241"/>
      <c r="S397" s="241"/>
      <c r="T397" s="241"/>
      <c r="U397" s="241"/>
      <c r="V397" s="241"/>
      <c r="W397" s="241"/>
      <c r="X397" s="241"/>
      <c r="Y397" s="241"/>
      <c r="Z397" s="241"/>
      <c r="AA397" s="241"/>
      <c r="AB397" s="241"/>
      <c r="AC397" s="241"/>
      <c r="AD397" s="241"/>
      <c r="AE397" s="241"/>
      <c r="AF397" s="241"/>
      <c r="AG397" s="241"/>
      <c r="AH397" s="241"/>
      <c r="AI397" s="241"/>
      <c r="AJ397" s="241"/>
      <c r="AK397" s="241"/>
      <c r="AL397" s="241"/>
      <c r="AM397" s="241"/>
      <c r="AN397" s="241"/>
      <c r="AO397" s="241"/>
      <c r="AP397" s="241"/>
      <c r="AQ397" s="241"/>
      <c r="AR397" s="241"/>
      <c r="AS397" s="241"/>
      <c r="AT397" s="241"/>
      <c r="AU397" s="241"/>
      <c r="AV397" s="241"/>
      <c r="AW397" s="241"/>
      <c r="AX397" s="241"/>
    </row>
    <row r="398" spans="1:50" s="5" customFormat="1">
      <c r="A398" s="241"/>
      <c r="B398" s="241"/>
      <c r="C398" s="241"/>
      <c r="D398" s="241"/>
      <c r="E398" s="241"/>
      <c r="F398" s="241"/>
      <c r="G398" s="241"/>
      <c r="H398" s="241"/>
      <c r="I398" s="241"/>
      <c r="J398" s="241"/>
      <c r="K398" s="241"/>
      <c r="L398" s="241"/>
      <c r="M398" s="241"/>
      <c r="N398" s="241"/>
      <c r="O398" s="241"/>
      <c r="P398" s="241"/>
      <c r="Q398" s="241"/>
      <c r="R398" s="241"/>
      <c r="S398" s="241"/>
      <c r="T398" s="241"/>
      <c r="U398" s="241"/>
      <c r="V398" s="241"/>
      <c r="W398" s="241"/>
      <c r="X398" s="241"/>
      <c r="Y398" s="241"/>
      <c r="Z398" s="241"/>
      <c r="AA398" s="241"/>
      <c r="AB398" s="241"/>
      <c r="AC398" s="241"/>
      <c r="AD398" s="241"/>
      <c r="AE398" s="241"/>
      <c r="AF398" s="241"/>
      <c r="AG398" s="241"/>
      <c r="AH398" s="241"/>
      <c r="AI398" s="241"/>
      <c r="AJ398" s="241"/>
      <c r="AK398" s="241"/>
      <c r="AL398" s="241"/>
      <c r="AM398" s="241"/>
      <c r="AN398" s="241"/>
      <c r="AO398" s="241"/>
      <c r="AP398" s="241"/>
      <c r="AQ398" s="241"/>
      <c r="AR398" s="241"/>
      <c r="AS398" s="241"/>
      <c r="AT398" s="241"/>
      <c r="AU398" s="241"/>
      <c r="AV398" s="241"/>
      <c r="AW398" s="241"/>
      <c r="AX398" s="241"/>
    </row>
    <row r="399" spans="1:50" s="5" customFormat="1">
      <c r="A399" s="241"/>
      <c r="B399" s="241"/>
      <c r="C399" s="241"/>
      <c r="D399" s="241"/>
      <c r="E399" s="241"/>
      <c r="F399" s="241"/>
      <c r="G399" s="241"/>
      <c r="H399" s="241"/>
      <c r="I399" s="241"/>
      <c r="J399" s="241"/>
      <c r="K399" s="241"/>
      <c r="L399" s="241"/>
      <c r="M399" s="241"/>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241"/>
      <c r="AL399" s="241"/>
      <c r="AM399" s="241"/>
      <c r="AN399" s="241"/>
      <c r="AO399" s="241"/>
      <c r="AP399" s="241"/>
      <c r="AQ399" s="241"/>
      <c r="AR399" s="241"/>
      <c r="AS399" s="241"/>
      <c r="AT399" s="241"/>
      <c r="AU399" s="241"/>
      <c r="AV399" s="241"/>
      <c r="AW399" s="241"/>
      <c r="AX399" s="241"/>
    </row>
    <row r="400" spans="1:50" s="5" customFormat="1">
      <c r="A400" s="241"/>
      <c r="B400" s="241"/>
      <c r="C400" s="241"/>
      <c r="D400" s="241"/>
      <c r="E400" s="241"/>
      <c r="F400" s="241"/>
      <c r="G400" s="241"/>
      <c r="H400" s="241"/>
      <c r="I400" s="241"/>
      <c r="J400" s="241"/>
      <c r="K400" s="241"/>
      <c r="L400" s="241"/>
      <c r="M400" s="241"/>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241"/>
      <c r="AL400" s="241"/>
      <c r="AM400" s="241"/>
      <c r="AN400" s="241"/>
      <c r="AO400" s="241"/>
      <c r="AP400" s="241"/>
      <c r="AQ400" s="241"/>
      <c r="AR400" s="241"/>
      <c r="AS400" s="241"/>
      <c r="AT400" s="241"/>
      <c r="AU400" s="241"/>
      <c r="AV400" s="241"/>
      <c r="AW400" s="241"/>
      <c r="AX400" s="241"/>
    </row>
    <row r="401" spans="1:50" s="5" customFormat="1">
      <c r="A401" s="241"/>
      <c r="B401" s="241"/>
      <c r="C401" s="241"/>
      <c r="D401" s="241"/>
      <c r="E401" s="241"/>
      <c r="F401" s="241"/>
      <c r="G401" s="241"/>
      <c r="H401" s="241"/>
      <c r="I401" s="241"/>
      <c r="J401" s="241"/>
      <c r="K401" s="241"/>
      <c r="L401" s="241"/>
      <c r="M401" s="241"/>
      <c r="N401" s="241"/>
      <c r="O401" s="241"/>
      <c r="P401" s="241"/>
      <c r="Q401" s="241"/>
      <c r="R401" s="241"/>
      <c r="S401" s="241"/>
      <c r="T401" s="241"/>
      <c r="U401" s="241"/>
      <c r="V401" s="241"/>
      <c r="W401" s="241"/>
      <c r="X401" s="241"/>
      <c r="Y401" s="241"/>
      <c r="Z401" s="241"/>
      <c r="AA401" s="241"/>
      <c r="AB401" s="241"/>
      <c r="AC401" s="241"/>
      <c r="AD401" s="241"/>
      <c r="AE401" s="241"/>
      <c r="AF401" s="241"/>
      <c r="AG401" s="241"/>
      <c r="AH401" s="241"/>
      <c r="AI401" s="241"/>
      <c r="AJ401" s="241"/>
      <c r="AK401" s="241"/>
      <c r="AL401" s="241"/>
      <c r="AM401" s="241"/>
      <c r="AN401" s="241"/>
      <c r="AO401" s="241"/>
      <c r="AP401" s="241"/>
      <c r="AQ401" s="241"/>
      <c r="AR401" s="241"/>
      <c r="AS401" s="241"/>
      <c r="AT401" s="241"/>
      <c r="AU401" s="241"/>
      <c r="AV401" s="241"/>
      <c r="AW401" s="241"/>
      <c r="AX401" s="241"/>
    </row>
    <row r="402" spans="1:50" s="5" customFormat="1">
      <c r="A402" s="241"/>
      <c r="B402" s="241"/>
      <c r="C402" s="241"/>
      <c r="D402" s="241"/>
      <c r="E402" s="241"/>
      <c r="F402" s="241"/>
      <c r="G402" s="241"/>
      <c r="H402" s="241"/>
      <c r="I402" s="241"/>
      <c r="J402" s="241"/>
      <c r="K402" s="241"/>
      <c r="L402" s="241"/>
      <c r="M402" s="241"/>
      <c r="N402" s="241"/>
      <c r="O402" s="241"/>
      <c r="P402" s="241"/>
      <c r="Q402" s="241"/>
      <c r="R402" s="241"/>
      <c r="S402" s="241"/>
      <c r="T402" s="241"/>
      <c r="U402" s="241"/>
      <c r="V402" s="241"/>
      <c r="W402" s="241"/>
      <c r="X402" s="241"/>
      <c r="Y402" s="241"/>
      <c r="Z402" s="241"/>
      <c r="AA402" s="241"/>
      <c r="AB402" s="241"/>
      <c r="AC402" s="241"/>
      <c r="AD402" s="241"/>
      <c r="AE402" s="241"/>
      <c r="AF402" s="241"/>
      <c r="AG402" s="241"/>
      <c r="AH402" s="241"/>
      <c r="AI402" s="241"/>
      <c r="AJ402" s="241"/>
      <c r="AK402" s="241"/>
      <c r="AL402" s="241"/>
      <c r="AM402" s="241"/>
      <c r="AN402" s="241"/>
      <c r="AO402" s="241"/>
      <c r="AP402" s="241"/>
      <c r="AQ402" s="241"/>
      <c r="AR402" s="241"/>
      <c r="AS402" s="241"/>
      <c r="AT402" s="241"/>
      <c r="AU402" s="241"/>
      <c r="AV402" s="241"/>
      <c r="AW402" s="241"/>
      <c r="AX402" s="241"/>
    </row>
    <row r="403" spans="1:50" s="5" customFormat="1">
      <c r="A403" s="241"/>
      <c r="B403" s="241"/>
      <c r="C403" s="241"/>
      <c r="D403" s="241"/>
      <c r="E403" s="241"/>
      <c r="F403" s="241"/>
      <c r="G403" s="241"/>
      <c r="H403" s="241"/>
      <c r="I403" s="241"/>
      <c r="J403" s="241"/>
      <c r="K403" s="241"/>
      <c r="L403" s="241"/>
      <c r="M403" s="241"/>
      <c r="N403" s="241"/>
      <c r="O403" s="241"/>
      <c r="P403" s="241"/>
      <c r="Q403" s="241"/>
      <c r="R403" s="241"/>
      <c r="S403" s="241"/>
      <c r="T403" s="241"/>
      <c r="U403" s="241"/>
      <c r="V403" s="241"/>
      <c r="W403" s="241"/>
      <c r="X403" s="241"/>
      <c r="Y403" s="241"/>
      <c r="Z403" s="241"/>
      <c r="AA403" s="241"/>
      <c r="AB403" s="241"/>
      <c r="AC403" s="241"/>
      <c r="AD403" s="241"/>
      <c r="AE403" s="241"/>
      <c r="AF403" s="241"/>
      <c r="AG403" s="241"/>
      <c r="AH403" s="241"/>
      <c r="AI403" s="241"/>
      <c r="AJ403" s="241"/>
      <c r="AK403" s="241"/>
      <c r="AL403" s="241"/>
      <c r="AM403" s="241"/>
      <c r="AN403" s="241"/>
      <c r="AO403" s="241"/>
      <c r="AP403" s="241"/>
      <c r="AQ403" s="241"/>
      <c r="AR403" s="241"/>
      <c r="AS403" s="241"/>
      <c r="AT403" s="241"/>
      <c r="AU403" s="241"/>
      <c r="AV403" s="241"/>
      <c r="AW403" s="241"/>
      <c r="AX403" s="241"/>
    </row>
    <row r="404" spans="1:50" s="5" customFormat="1">
      <c r="A404" s="241"/>
      <c r="B404" s="241"/>
      <c r="C404" s="241"/>
      <c r="D404" s="241"/>
      <c r="E404" s="241"/>
      <c r="F404" s="241"/>
      <c r="G404" s="241"/>
      <c r="H404" s="241"/>
      <c r="I404" s="241"/>
      <c r="J404" s="241"/>
      <c r="K404" s="241"/>
      <c r="L404" s="241"/>
      <c r="M404" s="241"/>
      <c r="N404" s="241"/>
      <c r="O404" s="241"/>
      <c r="P404" s="241"/>
      <c r="Q404" s="241"/>
      <c r="R404" s="241"/>
      <c r="S404" s="241"/>
      <c r="T404" s="241"/>
      <c r="U404" s="241"/>
      <c r="V404" s="241"/>
      <c r="W404" s="241"/>
      <c r="X404" s="241"/>
      <c r="Y404" s="241"/>
      <c r="Z404" s="241"/>
      <c r="AA404" s="241"/>
      <c r="AB404" s="241"/>
      <c r="AC404" s="241"/>
      <c r="AD404" s="241"/>
      <c r="AE404" s="241"/>
      <c r="AF404" s="241"/>
      <c r="AG404" s="241"/>
      <c r="AH404" s="241"/>
      <c r="AI404" s="241"/>
      <c r="AJ404" s="241"/>
      <c r="AK404" s="241"/>
      <c r="AL404" s="241"/>
      <c r="AM404" s="241"/>
      <c r="AN404" s="241"/>
      <c r="AO404" s="241"/>
      <c r="AP404" s="241"/>
      <c r="AQ404" s="241"/>
      <c r="AR404" s="241"/>
      <c r="AS404" s="241"/>
      <c r="AT404" s="241"/>
      <c r="AU404" s="241"/>
      <c r="AV404" s="241"/>
      <c r="AW404" s="241"/>
      <c r="AX404" s="241"/>
    </row>
    <row r="405" spans="1:50" s="5" customFormat="1">
      <c r="A405" s="241"/>
      <c r="B405" s="241"/>
      <c r="C405" s="241"/>
      <c r="D405" s="241"/>
      <c r="E405" s="241"/>
      <c r="F405" s="241"/>
      <c r="G405" s="241"/>
      <c r="H405" s="241"/>
      <c r="I405" s="241"/>
      <c r="J405" s="241"/>
      <c r="K405" s="241"/>
      <c r="L405" s="241"/>
      <c r="M405" s="241"/>
      <c r="N405" s="241"/>
      <c r="O405" s="241"/>
      <c r="P405" s="241"/>
      <c r="Q405" s="241"/>
      <c r="R405" s="241"/>
      <c r="S405" s="241"/>
      <c r="T405" s="241"/>
      <c r="U405" s="241"/>
      <c r="V405" s="241"/>
      <c r="W405" s="241"/>
      <c r="X405" s="241"/>
      <c r="Y405" s="241"/>
      <c r="Z405" s="241"/>
      <c r="AA405" s="241"/>
      <c r="AB405" s="241"/>
      <c r="AC405" s="241"/>
      <c r="AD405" s="241"/>
      <c r="AE405" s="241"/>
      <c r="AF405" s="241"/>
      <c r="AG405" s="241"/>
      <c r="AH405" s="241"/>
      <c r="AI405" s="241"/>
      <c r="AJ405" s="241"/>
      <c r="AK405" s="241"/>
      <c r="AL405" s="241"/>
      <c r="AM405" s="241"/>
      <c r="AN405" s="241"/>
      <c r="AO405" s="241"/>
      <c r="AP405" s="241"/>
      <c r="AQ405" s="241"/>
      <c r="AR405" s="241"/>
      <c r="AS405" s="241"/>
      <c r="AT405" s="241"/>
      <c r="AU405" s="241"/>
      <c r="AV405" s="241"/>
      <c r="AW405" s="241"/>
      <c r="AX405" s="241"/>
    </row>
    <row r="406" spans="1:50" s="5" customFormat="1">
      <c r="A406" s="241"/>
      <c r="B406" s="241"/>
      <c r="C406" s="241"/>
      <c r="D406" s="241"/>
      <c r="E406" s="241"/>
      <c r="F406" s="241"/>
      <c r="G406" s="241"/>
      <c r="H406" s="241"/>
      <c r="I406" s="241"/>
      <c r="J406" s="241"/>
      <c r="K406" s="241"/>
      <c r="L406" s="241"/>
      <c r="M406" s="241"/>
      <c r="N406" s="241"/>
      <c r="O406" s="241"/>
      <c r="P406" s="241"/>
      <c r="Q406" s="241"/>
      <c r="R406" s="241"/>
      <c r="S406" s="241"/>
      <c r="T406" s="241"/>
      <c r="U406" s="241"/>
      <c r="V406" s="241"/>
      <c r="W406" s="241"/>
      <c r="X406" s="241"/>
      <c r="Y406" s="241"/>
      <c r="Z406" s="241"/>
      <c r="AA406" s="241"/>
      <c r="AB406" s="241"/>
      <c r="AC406" s="241"/>
      <c r="AD406" s="241"/>
      <c r="AE406" s="241"/>
      <c r="AF406" s="241"/>
      <c r="AG406" s="241"/>
      <c r="AH406" s="241"/>
      <c r="AI406" s="241"/>
      <c r="AJ406" s="241"/>
      <c r="AK406" s="241"/>
      <c r="AL406" s="241"/>
      <c r="AM406" s="241"/>
      <c r="AN406" s="241"/>
      <c r="AO406" s="241"/>
      <c r="AP406" s="241"/>
      <c r="AQ406" s="241"/>
      <c r="AR406" s="241"/>
      <c r="AS406" s="241"/>
      <c r="AT406" s="241"/>
      <c r="AU406" s="241"/>
      <c r="AV406" s="241"/>
      <c r="AW406" s="241"/>
      <c r="AX406" s="241"/>
    </row>
    <row r="407" spans="1:50" s="5" customFormat="1">
      <c r="A407" s="241"/>
      <c r="B407" s="241"/>
      <c r="C407" s="241"/>
      <c r="D407" s="241"/>
      <c r="E407" s="241"/>
      <c r="F407" s="241"/>
      <c r="G407" s="241"/>
      <c r="H407" s="241"/>
      <c r="I407" s="241"/>
      <c r="J407" s="241"/>
      <c r="K407" s="241"/>
      <c r="L407" s="241"/>
      <c r="M407" s="241"/>
      <c r="N407" s="241"/>
      <c r="O407" s="241"/>
      <c r="P407" s="241"/>
      <c r="Q407" s="241"/>
      <c r="R407" s="241"/>
      <c r="S407" s="241"/>
      <c r="T407" s="241"/>
      <c r="U407" s="241"/>
      <c r="V407" s="241"/>
      <c r="W407" s="241"/>
      <c r="X407" s="241"/>
      <c r="Y407" s="241"/>
      <c r="Z407" s="241"/>
      <c r="AA407" s="241"/>
      <c r="AB407" s="241"/>
      <c r="AC407" s="241"/>
      <c r="AD407" s="241"/>
      <c r="AE407" s="241"/>
      <c r="AF407" s="241"/>
      <c r="AG407" s="241"/>
      <c r="AH407" s="241"/>
      <c r="AI407" s="241"/>
      <c r="AJ407" s="241"/>
      <c r="AK407" s="241"/>
      <c r="AL407" s="241"/>
      <c r="AM407" s="241"/>
      <c r="AN407" s="241"/>
      <c r="AO407" s="241"/>
      <c r="AP407" s="241"/>
      <c r="AQ407" s="241"/>
      <c r="AR407" s="241"/>
      <c r="AS407" s="241"/>
      <c r="AT407" s="241"/>
      <c r="AU407" s="241"/>
      <c r="AV407" s="241"/>
      <c r="AW407" s="241"/>
      <c r="AX407" s="241"/>
    </row>
    <row r="408" spans="1:50" s="5" customFormat="1">
      <c r="A408" s="241"/>
      <c r="B408" s="241"/>
      <c r="C408" s="241"/>
      <c r="D408" s="241"/>
      <c r="E408" s="241"/>
      <c r="F408" s="241"/>
      <c r="G408" s="241"/>
      <c r="H408" s="241"/>
      <c r="I408" s="241"/>
      <c r="J408" s="241"/>
      <c r="K408" s="241"/>
      <c r="L408" s="241"/>
      <c r="M408" s="241"/>
      <c r="N408" s="241"/>
      <c r="O408" s="241"/>
      <c r="P408" s="241"/>
      <c r="Q408" s="241"/>
      <c r="R408" s="241"/>
      <c r="S408" s="241"/>
      <c r="T408" s="241"/>
      <c r="U408" s="241"/>
      <c r="V408" s="241"/>
      <c r="W408" s="241"/>
      <c r="X408" s="241"/>
      <c r="Y408" s="241"/>
      <c r="Z408" s="241"/>
      <c r="AA408" s="241"/>
      <c r="AB408" s="241"/>
      <c r="AC408" s="241"/>
      <c r="AD408" s="241"/>
      <c r="AE408" s="241"/>
      <c r="AF408" s="241"/>
      <c r="AG408" s="241"/>
      <c r="AH408" s="241"/>
      <c r="AI408" s="241"/>
      <c r="AJ408" s="241"/>
      <c r="AK408" s="241"/>
      <c r="AL408" s="241"/>
      <c r="AM408" s="241"/>
      <c r="AN408" s="241"/>
      <c r="AO408" s="241"/>
      <c r="AP408" s="241"/>
      <c r="AQ408" s="241"/>
      <c r="AR408" s="241"/>
      <c r="AS408" s="241"/>
      <c r="AT408" s="241"/>
      <c r="AU408" s="241"/>
      <c r="AV408" s="241"/>
      <c r="AW408" s="241"/>
      <c r="AX408" s="241"/>
    </row>
    <row r="409" spans="1:50" s="5" customFormat="1">
      <c r="A409" s="241"/>
      <c r="B409" s="241"/>
      <c r="C409" s="241"/>
      <c r="D409" s="241"/>
      <c r="E409" s="241"/>
      <c r="F409" s="241"/>
      <c r="G409" s="241"/>
      <c r="H409" s="241"/>
      <c r="I409" s="241"/>
      <c r="J409" s="241"/>
      <c r="K409" s="241"/>
      <c r="L409" s="241"/>
      <c r="M409" s="241"/>
      <c r="N409" s="241"/>
      <c r="O409" s="241"/>
      <c r="P409" s="241"/>
      <c r="Q409" s="241"/>
      <c r="R409" s="241"/>
      <c r="S409" s="241"/>
      <c r="T409" s="241"/>
      <c r="U409" s="241"/>
      <c r="V409" s="241"/>
      <c r="W409" s="241"/>
      <c r="X409" s="241"/>
      <c r="Y409" s="241"/>
      <c r="Z409" s="241"/>
      <c r="AA409" s="241"/>
      <c r="AB409" s="241"/>
      <c r="AC409" s="241"/>
      <c r="AD409" s="241"/>
      <c r="AE409" s="241"/>
      <c r="AF409" s="241"/>
      <c r="AG409" s="241"/>
      <c r="AH409" s="241"/>
      <c r="AI409" s="241"/>
      <c r="AJ409" s="241"/>
      <c r="AK409" s="241"/>
      <c r="AL409" s="241"/>
      <c r="AM409" s="241"/>
      <c r="AN409" s="241"/>
      <c r="AO409" s="241"/>
      <c r="AP409" s="241"/>
      <c r="AQ409" s="241"/>
      <c r="AR409" s="241"/>
      <c r="AS409" s="241"/>
      <c r="AT409" s="241"/>
      <c r="AU409" s="241"/>
      <c r="AV409" s="241"/>
      <c r="AW409" s="241"/>
      <c r="AX409" s="241"/>
    </row>
    <row r="410" spans="1:50" s="5" customFormat="1">
      <c r="A410" s="241"/>
      <c r="B410" s="241"/>
      <c r="C410" s="241"/>
      <c r="D410" s="241"/>
      <c r="E410" s="241"/>
      <c r="F410" s="241"/>
      <c r="G410" s="241"/>
      <c r="H410" s="241"/>
      <c r="I410" s="241"/>
      <c r="J410" s="241"/>
      <c r="K410" s="241"/>
      <c r="L410" s="241"/>
      <c r="M410" s="241"/>
      <c r="N410" s="241"/>
      <c r="O410" s="241"/>
      <c r="P410" s="241"/>
      <c r="Q410" s="241"/>
      <c r="R410" s="241"/>
      <c r="S410" s="241"/>
      <c r="T410" s="241"/>
      <c r="U410" s="241"/>
      <c r="V410" s="241"/>
      <c r="W410" s="241"/>
      <c r="X410" s="241"/>
      <c r="Y410" s="241"/>
      <c r="Z410" s="241"/>
      <c r="AA410" s="241"/>
      <c r="AB410" s="241"/>
      <c r="AC410" s="241"/>
      <c r="AD410" s="241"/>
      <c r="AE410" s="241"/>
      <c r="AF410" s="241"/>
      <c r="AG410" s="241"/>
      <c r="AH410" s="241"/>
      <c r="AI410" s="241"/>
      <c r="AJ410" s="241"/>
      <c r="AK410" s="241"/>
      <c r="AL410" s="241"/>
      <c r="AM410" s="241"/>
      <c r="AN410" s="241"/>
      <c r="AO410" s="241"/>
      <c r="AP410" s="241"/>
      <c r="AQ410" s="241"/>
      <c r="AR410" s="241"/>
      <c r="AS410" s="241"/>
      <c r="AT410" s="241"/>
      <c r="AU410" s="241"/>
      <c r="AV410" s="241"/>
      <c r="AW410" s="241"/>
      <c r="AX410" s="241"/>
    </row>
    <row r="411" spans="1:50" s="5" customFormat="1">
      <c r="A411" s="241"/>
      <c r="B411" s="241"/>
      <c r="C411" s="241"/>
      <c r="D411" s="241"/>
      <c r="E411" s="241"/>
      <c r="F411" s="241"/>
      <c r="G411" s="241"/>
      <c r="H411" s="241"/>
      <c r="I411" s="241"/>
      <c r="J411" s="241"/>
      <c r="K411" s="241"/>
      <c r="L411" s="241"/>
      <c r="M411" s="241"/>
      <c r="N411" s="241"/>
      <c r="O411" s="241"/>
      <c r="P411" s="241"/>
      <c r="Q411" s="241"/>
      <c r="R411" s="241"/>
      <c r="S411" s="241"/>
      <c r="T411" s="241"/>
      <c r="U411" s="241"/>
      <c r="V411" s="241"/>
      <c r="W411" s="241"/>
      <c r="X411" s="241"/>
      <c r="Y411" s="241"/>
      <c r="Z411" s="241"/>
      <c r="AA411" s="241"/>
      <c r="AB411" s="241"/>
      <c r="AC411" s="241"/>
      <c r="AD411" s="241"/>
      <c r="AE411" s="241"/>
      <c r="AF411" s="241"/>
      <c r="AG411" s="241"/>
      <c r="AH411" s="241"/>
      <c r="AI411" s="241"/>
      <c r="AJ411" s="241"/>
      <c r="AK411" s="241"/>
      <c r="AL411" s="241"/>
      <c r="AM411" s="241"/>
      <c r="AN411" s="241"/>
      <c r="AO411" s="241"/>
      <c r="AP411" s="241"/>
      <c r="AQ411" s="241"/>
      <c r="AR411" s="241"/>
      <c r="AS411" s="241"/>
      <c r="AT411" s="241"/>
      <c r="AU411" s="241"/>
      <c r="AV411" s="241"/>
      <c r="AW411" s="241"/>
      <c r="AX411" s="241"/>
    </row>
    <row r="412" spans="1:50" s="5" customFormat="1">
      <c r="A412" s="241"/>
      <c r="B412" s="241"/>
      <c r="C412" s="241"/>
      <c r="D412" s="241"/>
      <c r="E412" s="241"/>
      <c r="F412" s="241"/>
      <c r="G412" s="241"/>
      <c r="H412" s="241"/>
      <c r="I412" s="241"/>
      <c r="J412" s="241"/>
      <c r="K412" s="241"/>
      <c r="L412" s="241"/>
      <c r="M412" s="241"/>
      <c r="N412" s="241"/>
      <c r="O412" s="241"/>
      <c r="P412" s="241"/>
      <c r="Q412" s="241"/>
      <c r="R412" s="241"/>
      <c r="S412" s="241"/>
      <c r="T412" s="241"/>
      <c r="U412" s="241"/>
      <c r="V412" s="241"/>
      <c r="W412" s="241"/>
      <c r="X412" s="241"/>
      <c r="Y412" s="241"/>
      <c r="Z412" s="241"/>
      <c r="AA412" s="241"/>
      <c r="AB412" s="241"/>
      <c r="AC412" s="241"/>
      <c r="AD412" s="241"/>
      <c r="AE412" s="241"/>
      <c r="AF412" s="241"/>
      <c r="AG412" s="241"/>
      <c r="AH412" s="241"/>
      <c r="AI412" s="241"/>
      <c r="AJ412" s="241"/>
      <c r="AK412" s="241"/>
      <c r="AL412" s="241"/>
      <c r="AM412" s="241"/>
      <c r="AN412" s="241"/>
      <c r="AO412" s="241"/>
      <c r="AP412" s="241"/>
      <c r="AQ412" s="241"/>
      <c r="AR412" s="241"/>
      <c r="AS412" s="241"/>
      <c r="AT412" s="241"/>
      <c r="AU412" s="241"/>
      <c r="AV412" s="241"/>
      <c r="AW412" s="241"/>
      <c r="AX412" s="241"/>
    </row>
    <row r="413" spans="1:50" s="5" customFormat="1">
      <c r="A413" s="241"/>
      <c r="B413" s="241"/>
      <c r="C413" s="241"/>
      <c r="D413" s="241"/>
      <c r="E413" s="241"/>
      <c r="F413" s="241"/>
      <c r="G413" s="241"/>
      <c r="H413" s="241"/>
      <c r="I413" s="241"/>
      <c r="J413" s="241"/>
      <c r="K413" s="241"/>
      <c r="L413" s="241"/>
      <c r="M413" s="241"/>
      <c r="N413" s="241"/>
      <c r="O413" s="241"/>
      <c r="P413" s="241"/>
      <c r="Q413" s="241"/>
      <c r="R413" s="241"/>
      <c r="S413" s="241"/>
      <c r="T413" s="241"/>
      <c r="U413" s="241"/>
      <c r="V413" s="241"/>
      <c r="W413" s="241"/>
      <c r="X413" s="241"/>
      <c r="Y413" s="241"/>
      <c r="Z413" s="241"/>
      <c r="AA413" s="241"/>
      <c r="AB413" s="241"/>
      <c r="AC413" s="241"/>
      <c r="AD413" s="241"/>
      <c r="AE413" s="241"/>
      <c r="AF413" s="241"/>
      <c r="AG413" s="241"/>
      <c r="AH413" s="241"/>
      <c r="AI413" s="241"/>
      <c r="AJ413" s="241"/>
      <c r="AK413" s="241"/>
      <c r="AL413" s="241"/>
      <c r="AM413" s="241"/>
      <c r="AN413" s="241"/>
      <c r="AO413" s="241"/>
      <c r="AP413" s="241"/>
      <c r="AQ413" s="241"/>
      <c r="AR413" s="241"/>
      <c r="AS413" s="241"/>
      <c r="AT413" s="241"/>
      <c r="AU413" s="241"/>
      <c r="AV413" s="241"/>
      <c r="AW413" s="241"/>
      <c r="AX413" s="241"/>
    </row>
    <row r="414" spans="1:50" s="5" customFormat="1">
      <c r="A414" s="241"/>
      <c r="B414" s="241"/>
      <c r="C414" s="241"/>
      <c r="D414" s="241"/>
      <c r="E414" s="241"/>
      <c r="F414" s="241"/>
      <c r="G414" s="241"/>
      <c r="H414" s="241"/>
      <c r="I414" s="241"/>
      <c r="J414" s="241"/>
      <c r="K414" s="241"/>
      <c r="L414" s="241"/>
      <c r="M414" s="241"/>
      <c r="N414" s="241"/>
      <c r="O414" s="241"/>
      <c r="P414" s="241"/>
      <c r="Q414" s="241"/>
      <c r="R414" s="241"/>
      <c r="S414" s="241"/>
      <c r="T414" s="241"/>
      <c r="U414" s="241"/>
      <c r="V414" s="241"/>
      <c r="W414" s="241"/>
      <c r="X414" s="241"/>
      <c r="Y414" s="241"/>
      <c r="Z414" s="241"/>
      <c r="AA414" s="241"/>
      <c r="AB414" s="241"/>
      <c r="AC414" s="241"/>
      <c r="AD414" s="241"/>
      <c r="AE414" s="241"/>
      <c r="AF414" s="241"/>
      <c r="AG414" s="241"/>
      <c r="AH414" s="241"/>
      <c r="AI414" s="241"/>
      <c r="AJ414" s="241"/>
      <c r="AK414" s="241"/>
      <c r="AL414" s="241"/>
      <c r="AM414" s="241"/>
      <c r="AN414" s="241"/>
      <c r="AO414" s="241"/>
      <c r="AP414" s="241"/>
      <c r="AQ414" s="241"/>
      <c r="AR414" s="241"/>
      <c r="AS414" s="241"/>
      <c r="AT414" s="241"/>
      <c r="AU414" s="241"/>
      <c r="AV414" s="241"/>
      <c r="AW414" s="241"/>
      <c r="AX414" s="241"/>
    </row>
    <row r="415" spans="1:50" s="5" customFormat="1">
      <c r="A415" s="241"/>
      <c r="B415" s="241"/>
      <c r="C415" s="241"/>
      <c r="D415" s="241"/>
      <c r="E415" s="241"/>
      <c r="F415" s="241"/>
      <c r="G415" s="241"/>
      <c r="H415" s="241"/>
      <c r="I415" s="241"/>
      <c r="J415" s="241"/>
      <c r="K415" s="241"/>
      <c r="L415" s="241"/>
      <c r="M415" s="241"/>
      <c r="N415" s="241"/>
      <c r="O415" s="241"/>
      <c r="P415" s="241"/>
      <c r="Q415" s="241"/>
      <c r="R415" s="241"/>
      <c r="S415" s="241"/>
      <c r="T415" s="241"/>
      <c r="U415" s="241"/>
      <c r="V415" s="241"/>
      <c r="W415" s="241"/>
      <c r="X415" s="241"/>
      <c r="Y415" s="241"/>
      <c r="Z415" s="241"/>
      <c r="AA415" s="241"/>
      <c r="AB415" s="241"/>
      <c r="AC415" s="241"/>
      <c r="AD415" s="241"/>
      <c r="AE415" s="241"/>
      <c r="AF415" s="241"/>
      <c r="AG415" s="241"/>
      <c r="AH415" s="241"/>
      <c r="AI415" s="241"/>
      <c r="AJ415" s="241"/>
      <c r="AK415" s="241"/>
      <c r="AL415" s="241"/>
      <c r="AM415" s="241"/>
      <c r="AN415" s="241"/>
      <c r="AO415" s="241"/>
      <c r="AP415" s="241"/>
      <c r="AQ415" s="241"/>
      <c r="AR415" s="241"/>
      <c r="AS415" s="241"/>
      <c r="AT415" s="241"/>
      <c r="AU415" s="241"/>
      <c r="AV415" s="241"/>
      <c r="AW415" s="241"/>
      <c r="AX415" s="241"/>
    </row>
    <row r="416" spans="1:50" s="5" customFormat="1">
      <c r="A416" s="241"/>
      <c r="B416" s="241"/>
      <c r="C416" s="241"/>
      <c r="D416" s="241"/>
      <c r="E416" s="241"/>
      <c r="F416" s="241"/>
      <c r="G416" s="241"/>
      <c r="H416" s="241"/>
      <c r="I416" s="241"/>
      <c r="J416" s="241"/>
      <c r="K416" s="241"/>
      <c r="L416" s="241"/>
      <c r="M416" s="241"/>
      <c r="N416" s="241"/>
      <c r="O416" s="241"/>
      <c r="P416" s="241"/>
      <c r="Q416" s="241"/>
      <c r="R416" s="241"/>
      <c r="S416" s="241"/>
      <c r="T416" s="241"/>
      <c r="U416" s="241"/>
      <c r="V416" s="241"/>
      <c r="W416" s="241"/>
      <c r="X416" s="241"/>
      <c r="Y416" s="241"/>
      <c r="Z416" s="241"/>
      <c r="AA416" s="241"/>
      <c r="AB416" s="241"/>
      <c r="AC416" s="241"/>
      <c r="AD416" s="241"/>
      <c r="AE416" s="241"/>
      <c r="AF416" s="241"/>
      <c r="AG416" s="241"/>
      <c r="AH416" s="241"/>
      <c r="AI416" s="241"/>
      <c r="AJ416" s="241"/>
      <c r="AK416" s="241"/>
      <c r="AL416" s="241"/>
      <c r="AM416" s="241"/>
      <c r="AN416" s="241"/>
      <c r="AO416" s="241"/>
      <c r="AP416" s="241"/>
      <c r="AQ416" s="241"/>
      <c r="AR416" s="241"/>
      <c r="AS416" s="241"/>
      <c r="AT416" s="241"/>
      <c r="AU416" s="241"/>
      <c r="AV416" s="241"/>
      <c r="AW416" s="241"/>
      <c r="AX416" s="241"/>
    </row>
    <row r="417" spans="1:50" s="5" customFormat="1">
      <c r="A417" s="241"/>
      <c r="B417" s="241"/>
      <c r="C417" s="241"/>
      <c r="D417" s="241"/>
      <c r="E417" s="241"/>
      <c r="F417" s="241"/>
      <c r="G417" s="241"/>
      <c r="H417" s="241"/>
      <c r="I417" s="241"/>
      <c r="J417" s="241"/>
      <c r="K417" s="241"/>
      <c r="L417" s="241"/>
      <c r="M417" s="241"/>
      <c r="N417" s="241"/>
      <c r="O417" s="241"/>
      <c r="P417" s="241"/>
      <c r="Q417" s="241"/>
      <c r="R417" s="241"/>
      <c r="S417" s="241"/>
      <c r="T417" s="241"/>
      <c r="U417" s="241"/>
      <c r="V417" s="241"/>
      <c r="W417" s="241"/>
      <c r="X417" s="241"/>
      <c r="Y417" s="241"/>
      <c r="Z417" s="241"/>
      <c r="AA417" s="241"/>
      <c r="AB417" s="241"/>
      <c r="AC417" s="241"/>
      <c r="AD417" s="241"/>
      <c r="AE417" s="241"/>
      <c r="AF417" s="241"/>
      <c r="AG417" s="241"/>
      <c r="AH417" s="241"/>
      <c r="AI417" s="241"/>
      <c r="AJ417" s="241"/>
      <c r="AK417" s="241"/>
      <c r="AL417" s="241"/>
      <c r="AM417" s="241"/>
      <c r="AN417" s="241"/>
      <c r="AO417" s="241"/>
      <c r="AP417" s="241"/>
      <c r="AQ417" s="241"/>
      <c r="AR417" s="241"/>
      <c r="AS417" s="241"/>
      <c r="AT417" s="241"/>
      <c r="AU417" s="241"/>
      <c r="AV417" s="241"/>
      <c r="AW417" s="241"/>
      <c r="AX417" s="241"/>
    </row>
    <row r="418" spans="1:50" s="5" customFormat="1">
      <c r="A418" s="241"/>
      <c r="B418" s="241"/>
      <c r="C418" s="241"/>
      <c r="D418" s="241"/>
      <c r="E418" s="241"/>
      <c r="F418" s="241"/>
      <c r="G418" s="241"/>
      <c r="H418" s="241"/>
      <c r="I418" s="241"/>
      <c r="J418" s="241"/>
      <c r="K418" s="241"/>
      <c r="L418" s="241"/>
      <c r="M418" s="241"/>
      <c r="N418" s="241"/>
      <c r="O418" s="241"/>
      <c r="P418" s="241"/>
      <c r="Q418" s="241"/>
      <c r="R418" s="241"/>
      <c r="S418" s="241"/>
      <c r="T418" s="241"/>
      <c r="U418" s="241"/>
      <c r="V418" s="241"/>
      <c r="W418" s="241"/>
      <c r="X418" s="241"/>
      <c r="Y418" s="241"/>
      <c r="Z418" s="241"/>
      <c r="AA418" s="241"/>
      <c r="AB418" s="241"/>
      <c r="AC418" s="241"/>
      <c r="AD418" s="241"/>
      <c r="AE418" s="241"/>
      <c r="AF418" s="241"/>
      <c r="AG418" s="241"/>
      <c r="AH418" s="241"/>
      <c r="AI418" s="241"/>
      <c r="AJ418" s="241"/>
      <c r="AK418" s="241"/>
      <c r="AL418" s="241"/>
      <c r="AM418" s="241"/>
      <c r="AN418" s="241"/>
      <c r="AO418" s="241"/>
      <c r="AP418" s="241"/>
      <c r="AQ418" s="241"/>
      <c r="AR418" s="241"/>
      <c r="AS418" s="241"/>
      <c r="AT418" s="241"/>
      <c r="AU418" s="241"/>
      <c r="AV418" s="241"/>
      <c r="AW418" s="241"/>
      <c r="AX418" s="241"/>
    </row>
    <row r="419" spans="1:50" s="5" customFormat="1">
      <c r="A419" s="241"/>
      <c r="B419" s="241"/>
      <c r="C419" s="241"/>
      <c r="D419" s="241"/>
      <c r="E419" s="241"/>
      <c r="F419" s="241"/>
      <c r="G419" s="241"/>
      <c r="H419" s="241"/>
      <c r="I419" s="241"/>
      <c r="J419" s="241"/>
      <c r="K419" s="241"/>
      <c r="L419" s="241"/>
      <c r="M419" s="241"/>
      <c r="N419" s="241"/>
      <c r="O419" s="241"/>
      <c r="P419" s="241"/>
      <c r="Q419" s="241"/>
      <c r="R419" s="241"/>
      <c r="S419" s="241"/>
      <c r="T419" s="241"/>
      <c r="U419" s="241"/>
      <c r="V419" s="241"/>
      <c r="W419" s="241"/>
      <c r="X419" s="241"/>
      <c r="Y419" s="241"/>
      <c r="Z419" s="241"/>
      <c r="AA419" s="241"/>
      <c r="AB419" s="241"/>
      <c r="AC419" s="241"/>
      <c r="AD419" s="241"/>
      <c r="AE419" s="241"/>
      <c r="AF419" s="241"/>
      <c r="AG419" s="241"/>
      <c r="AH419" s="241"/>
      <c r="AI419" s="241"/>
      <c r="AJ419" s="241"/>
      <c r="AK419" s="241"/>
      <c r="AL419" s="241"/>
      <c r="AM419" s="241"/>
      <c r="AN419" s="241"/>
      <c r="AO419" s="241"/>
      <c r="AP419" s="241"/>
      <c r="AQ419" s="241"/>
      <c r="AR419" s="241"/>
      <c r="AS419" s="241"/>
      <c r="AT419" s="241"/>
      <c r="AU419" s="241"/>
      <c r="AV419" s="241"/>
      <c r="AW419" s="241"/>
      <c r="AX419" s="241"/>
    </row>
    <row r="420" spans="1:50" s="5" customFormat="1">
      <c r="A420" s="241"/>
      <c r="B420" s="241"/>
      <c r="C420" s="241"/>
      <c r="D420" s="241"/>
      <c r="E420" s="241"/>
      <c r="F420" s="241"/>
      <c r="G420" s="241"/>
      <c r="H420" s="241"/>
      <c r="I420" s="241"/>
      <c r="J420" s="241"/>
      <c r="K420" s="241"/>
      <c r="L420" s="241"/>
      <c r="M420" s="241"/>
      <c r="N420" s="241"/>
      <c r="O420" s="241"/>
      <c r="P420" s="241"/>
      <c r="Q420" s="241"/>
      <c r="R420" s="241"/>
      <c r="S420" s="241"/>
      <c r="T420" s="241"/>
      <c r="U420" s="241"/>
      <c r="V420" s="241"/>
      <c r="W420" s="241"/>
      <c r="X420" s="241"/>
      <c r="Y420" s="241"/>
      <c r="Z420" s="241"/>
      <c r="AA420" s="241"/>
      <c r="AB420" s="241"/>
      <c r="AC420" s="241"/>
      <c r="AD420" s="241"/>
      <c r="AE420" s="241"/>
      <c r="AF420" s="241"/>
      <c r="AG420" s="241"/>
      <c r="AH420" s="241"/>
      <c r="AI420" s="241"/>
      <c r="AJ420" s="241"/>
      <c r="AK420" s="241"/>
      <c r="AL420" s="241"/>
      <c r="AM420" s="241"/>
      <c r="AN420" s="241"/>
      <c r="AO420" s="241"/>
      <c r="AP420" s="241"/>
      <c r="AQ420" s="241"/>
      <c r="AR420" s="241"/>
      <c r="AS420" s="241"/>
      <c r="AT420" s="241"/>
      <c r="AU420" s="241"/>
      <c r="AV420" s="241"/>
      <c r="AW420" s="241"/>
      <c r="AX420" s="241"/>
    </row>
    <row r="421" spans="1:50" s="5" customFormat="1">
      <c r="A421" s="241"/>
      <c r="B421" s="241"/>
      <c r="C421" s="241"/>
      <c r="D421" s="241"/>
      <c r="E421" s="241"/>
      <c r="F421" s="241"/>
      <c r="G421" s="241"/>
      <c r="H421" s="241"/>
      <c r="I421" s="241"/>
      <c r="J421" s="241"/>
      <c r="K421" s="241"/>
      <c r="L421" s="241"/>
      <c r="M421" s="241"/>
      <c r="N421" s="241"/>
      <c r="O421" s="241"/>
      <c r="P421" s="241"/>
      <c r="Q421" s="241"/>
      <c r="R421" s="241"/>
      <c r="S421" s="241"/>
      <c r="T421" s="241"/>
      <c r="U421" s="241"/>
      <c r="V421" s="241"/>
      <c r="W421" s="241"/>
      <c r="X421" s="241"/>
      <c r="Y421" s="241"/>
      <c r="Z421" s="241"/>
      <c r="AA421" s="241"/>
      <c r="AB421" s="241"/>
      <c r="AC421" s="241"/>
      <c r="AD421" s="241"/>
      <c r="AE421" s="241"/>
      <c r="AF421" s="241"/>
      <c r="AG421" s="241"/>
      <c r="AH421" s="241"/>
      <c r="AI421" s="241"/>
      <c r="AJ421" s="241"/>
      <c r="AK421" s="241"/>
      <c r="AL421" s="241"/>
      <c r="AM421" s="241"/>
      <c r="AN421" s="241"/>
      <c r="AO421" s="241"/>
      <c r="AP421" s="241"/>
      <c r="AQ421" s="241"/>
      <c r="AR421" s="241"/>
      <c r="AS421" s="241"/>
      <c r="AT421" s="241"/>
      <c r="AU421" s="241"/>
      <c r="AV421" s="241"/>
      <c r="AW421" s="241"/>
      <c r="AX421" s="241"/>
    </row>
    <row r="422" spans="1:50" s="5" customFormat="1">
      <c r="A422" s="241"/>
      <c r="B422" s="241"/>
      <c r="C422" s="241"/>
      <c r="D422" s="241"/>
      <c r="E422" s="241"/>
      <c r="F422" s="241"/>
      <c r="G422" s="241"/>
      <c r="H422" s="241"/>
      <c r="I422" s="241"/>
      <c r="J422" s="241"/>
      <c r="K422" s="241"/>
      <c r="L422" s="241"/>
      <c r="M422" s="241"/>
      <c r="N422" s="241"/>
      <c r="O422" s="241"/>
      <c r="P422" s="241"/>
      <c r="Q422" s="241"/>
      <c r="R422" s="241"/>
      <c r="S422" s="241"/>
      <c r="T422" s="241"/>
      <c r="U422" s="241"/>
      <c r="V422" s="241"/>
      <c r="W422" s="241"/>
      <c r="X422" s="241"/>
      <c r="Y422" s="241"/>
      <c r="Z422" s="241"/>
      <c r="AA422" s="241"/>
      <c r="AB422" s="241"/>
      <c r="AC422" s="241"/>
      <c r="AD422" s="241"/>
      <c r="AE422" s="241"/>
      <c r="AF422" s="241"/>
      <c r="AG422" s="241"/>
      <c r="AH422" s="241"/>
      <c r="AI422" s="241"/>
      <c r="AJ422" s="241"/>
      <c r="AK422" s="241"/>
      <c r="AL422" s="241"/>
      <c r="AM422" s="241"/>
      <c r="AN422" s="241"/>
      <c r="AO422" s="241"/>
      <c r="AP422" s="241"/>
      <c r="AQ422" s="241"/>
      <c r="AR422" s="241"/>
      <c r="AS422" s="241"/>
      <c r="AT422" s="241"/>
      <c r="AU422" s="241"/>
      <c r="AV422" s="241"/>
      <c r="AW422" s="241"/>
      <c r="AX422" s="241"/>
    </row>
    <row r="423" spans="1:50" s="5" customFormat="1">
      <c r="A423" s="241"/>
      <c r="B423" s="241"/>
      <c r="C423" s="241"/>
      <c r="D423" s="241"/>
      <c r="E423" s="241"/>
      <c r="F423" s="241"/>
      <c r="G423" s="241"/>
      <c r="H423" s="241"/>
      <c r="I423" s="241"/>
      <c r="J423" s="241"/>
      <c r="K423" s="241"/>
      <c r="L423" s="241"/>
      <c r="M423" s="241"/>
      <c r="N423" s="241"/>
      <c r="O423" s="241"/>
      <c r="P423" s="241"/>
      <c r="Q423" s="241"/>
      <c r="R423" s="241"/>
      <c r="S423" s="241"/>
      <c r="T423" s="241"/>
      <c r="U423" s="241"/>
      <c r="V423" s="241"/>
      <c r="W423" s="241"/>
      <c r="X423" s="241"/>
      <c r="Y423" s="241"/>
      <c r="Z423" s="241"/>
      <c r="AA423" s="241"/>
      <c r="AB423" s="241"/>
      <c r="AC423" s="241"/>
      <c r="AD423" s="241"/>
      <c r="AE423" s="241"/>
      <c r="AF423" s="241"/>
      <c r="AG423" s="241"/>
      <c r="AH423" s="241"/>
      <c r="AI423" s="241"/>
      <c r="AJ423" s="241"/>
      <c r="AK423" s="241"/>
      <c r="AL423" s="241"/>
      <c r="AM423" s="241"/>
      <c r="AN423" s="241"/>
      <c r="AO423" s="241"/>
      <c r="AP423" s="241"/>
      <c r="AQ423" s="241"/>
      <c r="AR423" s="241"/>
      <c r="AS423" s="241"/>
      <c r="AT423" s="241"/>
      <c r="AU423" s="241"/>
      <c r="AV423" s="241"/>
      <c r="AW423" s="241"/>
      <c r="AX423" s="241"/>
    </row>
    <row r="424" spans="1:50" s="5" customFormat="1">
      <c r="A424" s="241"/>
      <c r="B424" s="241"/>
      <c r="C424" s="241"/>
      <c r="D424" s="241"/>
      <c r="E424" s="241"/>
      <c r="F424" s="241"/>
      <c r="G424" s="241"/>
      <c r="H424" s="241"/>
      <c r="I424" s="241"/>
      <c r="J424" s="241"/>
      <c r="K424" s="241"/>
      <c r="L424" s="241"/>
      <c r="M424" s="241"/>
      <c r="N424" s="241"/>
      <c r="O424" s="241"/>
      <c r="P424" s="241"/>
      <c r="Q424" s="241"/>
      <c r="R424" s="241"/>
      <c r="S424" s="241"/>
      <c r="T424" s="241"/>
      <c r="U424" s="241"/>
      <c r="V424" s="241"/>
      <c r="W424" s="241"/>
      <c r="X424" s="241"/>
      <c r="Y424" s="241"/>
      <c r="Z424" s="241"/>
      <c r="AA424" s="241"/>
      <c r="AB424" s="241"/>
      <c r="AC424" s="241"/>
      <c r="AD424" s="241"/>
      <c r="AE424" s="241"/>
      <c r="AF424" s="241"/>
      <c r="AG424" s="241"/>
      <c r="AH424" s="241"/>
      <c r="AI424" s="241"/>
      <c r="AJ424" s="241"/>
      <c r="AK424" s="241"/>
      <c r="AL424" s="241"/>
      <c r="AM424" s="241"/>
      <c r="AN424" s="241"/>
      <c r="AO424" s="241"/>
      <c r="AP424" s="241"/>
      <c r="AQ424" s="241"/>
      <c r="AR424" s="241"/>
      <c r="AS424" s="241"/>
      <c r="AT424" s="241"/>
      <c r="AU424" s="241"/>
      <c r="AV424" s="241"/>
      <c r="AW424" s="241"/>
      <c r="AX424" s="241"/>
    </row>
    <row r="425" spans="1:50" s="5" customFormat="1">
      <c r="A425" s="241"/>
      <c r="B425" s="241"/>
      <c r="C425" s="241"/>
      <c r="D425" s="241"/>
      <c r="E425" s="241"/>
      <c r="F425" s="241"/>
      <c r="G425" s="241"/>
      <c r="H425" s="241"/>
      <c r="I425" s="241"/>
      <c r="J425" s="241"/>
      <c r="K425" s="241"/>
      <c r="L425" s="241"/>
      <c r="M425" s="241"/>
      <c r="N425" s="241"/>
      <c r="O425" s="241"/>
      <c r="P425" s="241"/>
      <c r="Q425" s="241"/>
      <c r="R425" s="241"/>
      <c r="S425" s="241"/>
      <c r="T425" s="241"/>
      <c r="U425" s="241"/>
      <c r="V425" s="241"/>
      <c r="W425" s="241"/>
      <c r="X425" s="241"/>
      <c r="Y425" s="241"/>
      <c r="Z425" s="241"/>
      <c r="AA425" s="241"/>
      <c r="AB425" s="241"/>
      <c r="AC425" s="241"/>
      <c r="AD425" s="241"/>
      <c r="AE425" s="241"/>
      <c r="AF425" s="241"/>
      <c r="AG425" s="241"/>
      <c r="AH425" s="241"/>
      <c r="AI425" s="241"/>
      <c r="AJ425" s="241"/>
      <c r="AK425" s="241"/>
      <c r="AL425" s="241"/>
      <c r="AM425" s="241"/>
      <c r="AN425" s="241"/>
      <c r="AO425" s="241"/>
      <c r="AP425" s="241"/>
      <c r="AQ425" s="241"/>
      <c r="AR425" s="241"/>
      <c r="AS425" s="241"/>
      <c r="AT425" s="241"/>
      <c r="AU425" s="241"/>
      <c r="AV425" s="241"/>
      <c r="AW425" s="241"/>
      <c r="AX425" s="241"/>
    </row>
    <row r="426" spans="1:50" s="5" customFormat="1">
      <c r="A426" s="241"/>
      <c r="B426" s="241"/>
      <c r="C426" s="241"/>
      <c r="D426" s="241"/>
      <c r="E426" s="241"/>
      <c r="F426" s="241"/>
      <c r="G426" s="241"/>
      <c r="H426" s="241"/>
      <c r="I426" s="241"/>
      <c r="J426" s="241"/>
      <c r="K426" s="241"/>
      <c r="L426" s="241"/>
      <c r="M426" s="241"/>
      <c r="N426" s="241"/>
      <c r="O426" s="241"/>
      <c r="P426" s="241"/>
      <c r="Q426" s="241"/>
      <c r="R426" s="241"/>
      <c r="S426" s="241"/>
      <c r="T426" s="241"/>
      <c r="U426" s="241"/>
      <c r="V426" s="241"/>
      <c r="W426" s="241"/>
      <c r="X426" s="241"/>
      <c r="Y426" s="241"/>
      <c r="Z426" s="241"/>
      <c r="AA426" s="241"/>
      <c r="AB426" s="241"/>
      <c r="AC426" s="241"/>
      <c r="AD426" s="241"/>
      <c r="AE426" s="241"/>
      <c r="AF426" s="241"/>
      <c r="AG426" s="241"/>
      <c r="AH426" s="241"/>
      <c r="AI426" s="241"/>
      <c r="AJ426" s="241"/>
      <c r="AK426" s="241"/>
      <c r="AL426" s="241"/>
      <c r="AM426" s="241"/>
      <c r="AN426" s="241"/>
      <c r="AO426" s="241"/>
      <c r="AP426" s="241"/>
      <c r="AQ426" s="241"/>
      <c r="AR426" s="241"/>
      <c r="AS426" s="241"/>
      <c r="AT426" s="241"/>
      <c r="AU426" s="241"/>
      <c r="AV426" s="241"/>
      <c r="AW426" s="241"/>
      <c r="AX426" s="241"/>
    </row>
    <row r="427" spans="1:50" s="5" customFormat="1">
      <c r="A427" s="241"/>
      <c r="B427" s="241"/>
      <c r="C427" s="241"/>
      <c r="D427" s="241"/>
      <c r="E427" s="241"/>
      <c r="F427" s="241"/>
      <c r="G427" s="241"/>
      <c r="H427" s="241"/>
      <c r="I427" s="241"/>
      <c r="J427" s="241"/>
      <c r="K427" s="241"/>
      <c r="L427" s="241"/>
      <c r="M427" s="241"/>
      <c r="N427" s="241"/>
      <c r="O427" s="241"/>
      <c r="P427" s="241"/>
      <c r="Q427" s="241"/>
      <c r="R427" s="241"/>
      <c r="S427" s="241"/>
      <c r="T427" s="241"/>
      <c r="U427" s="241"/>
      <c r="V427" s="241"/>
      <c r="W427" s="241"/>
      <c r="X427" s="241"/>
      <c r="Y427" s="241"/>
      <c r="Z427" s="241"/>
      <c r="AA427" s="241"/>
      <c r="AB427" s="241"/>
      <c r="AC427" s="241"/>
      <c r="AD427" s="241"/>
      <c r="AE427" s="241"/>
      <c r="AF427" s="241"/>
      <c r="AG427" s="241"/>
      <c r="AH427" s="241"/>
      <c r="AI427" s="241"/>
      <c r="AJ427" s="241"/>
      <c r="AK427" s="241"/>
      <c r="AL427" s="241"/>
      <c r="AM427" s="241"/>
      <c r="AN427" s="241"/>
      <c r="AO427" s="241"/>
      <c r="AP427" s="241"/>
      <c r="AQ427" s="241"/>
      <c r="AR427" s="241"/>
      <c r="AS427" s="241"/>
      <c r="AT427" s="241"/>
      <c r="AU427" s="241"/>
      <c r="AV427" s="241"/>
      <c r="AW427" s="241"/>
      <c r="AX427" s="241"/>
    </row>
    <row r="428" spans="1:50" s="5" customFormat="1">
      <c r="A428" s="241"/>
      <c r="B428" s="241"/>
      <c r="C428" s="241"/>
      <c r="D428" s="241"/>
      <c r="E428" s="241"/>
      <c r="F428" s="241"/>
      <c r="G428" s="241"/>
      <c r="H428" s="241"/>
      <c r="I428" s="241"/>
      <c r="J428" s="241"/>
      <c r="K428" s="241"/>
      <c r="L428" s="241"/>
      <c r="M428" s="241"/>
      <c r="N428" s="241"/>
      <c r="O428" s="241"/>
      <c r="P428" s="241"/>
      <c r="Q428" s="241"/>
      <c r="R428" s="241"/>
      <c r="S428" s="241"/>
      <c r="T428" s="241"/>
      <c r="U428" s="241"/>
      <c r="V428" s="241"/>
      <c r="W428" s="241"/>
      <c r="X428" s="241"/>
      <c r="Y428" s="241"/>
      <c r="Z428" s="241"/>
      <c r="AA428" s="241"/>
      <c r="AB428" s="241"/>
      <c r="AC428" s="241"/>
      <c r="AD428" s="241"/>
      <c r="AE428" s="241"/>
      <c r="AF428" s="241"/>
      <c r="AG428" s="241"/>
      <c r="AH428" s="241"/>
      <c r="AI428" s="241"/>
      <c r="AJ428" s="241"/>
      <c r="AK428" s="241"/>
      <c r="AL428" s="241"/>
      <c r="AM428" s="241"/>
      <c r="AN428" s="241"/>
      <c r="AO428" s="241"/>
      <c r="AP428" s="241"/>
      <c r="AQ428" s="241"/>
      <c r="AR428" s="241"/>
      <c r="AS428" s="241"/>
      <c r="AT428" s="241"/>
      <c r="AU428" s="241"/>
      <c r="AV428" s="241"/>
      <c r="AW428" s="241"/>
      <c r="AX428" s="241"/>
    </row>
    <row r="429" spans="1:50" s="5" customFormat="1">
      <c r="A429" s="241"/>
      <c r="B429" s="241"/>
      <c r="C429" s="241"/>
      <c r="D429" s="241"/>
      <c r="E429" s="241"/>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241"/>
    </row>
    <row r="430" spans="1:50" s="5" customFormat="1">
      <c r="A430" s="241"/>
      <c r="B430" s="241"/>
      <c r="C430" s="241"/>
      <c r="D430" s="241"/>
      <c r="E430" s="241"/>
      <c r="F430" s="241"/>
      <c r="G430" s="241"/>
      <c r="H430" s="241"/>
      <c r="I430" s="241"/>
      <c r="J430" s="241"/>
      <c r="K430" s="241"/>
      <c r="L430" s="241"/>
      <c r="M430" s="241"/>
      <c r="N430" s="241"/>
      <c r="O430" s="241"/>
      <c r="P430" s="241"/>
      <c r="Q430" s="241"/>
      <c r="R430" s="241"/>
      <c r="S430" s="241"/>
      <c r="T430" s="241"/>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1"/>
    </row>
    <row r="431" spans="1:50" s="5" customFormat="1">
      <c r="A431" s="241"/>
      <c r="B431" s="241"/>
      <c r="C431" s="241"/>
      <c r="D431" s="241"/>
      <c r="E431" s="241"/>
      <c r="F431" s="241"/>
      <c r="G431" s="241"/>
      <c r="H431" s="241"/>
      <c r="I431" s="241"/>
      <c r="J431" s="241"/>
      <c r="K431" s="241"/>
      <c r="L431" s="241"/>
      <c r="M431" s="241"/>
      <c r="N431" s="241"/>
      <c r="O431" s="241"/>
      <c r="P431" s="241"/>
      <c r="Q431" s="241"/>
      <c r="R431" s="241"/>
      <c r="S431" s="241"/>
      <c r="T431" s="241"/>
      <c r="U431" s="241"/>
      <c r="V431" s="241"/>
      <c r="W431" s="241"/>
      <c r="X431" s="241"/>
      <c r="Y431" s="241"/>
      <c r="Z431" s="241"/>
      <c r="AA431" s="241"/>
      <c r="AB431" s="241"/>
      <c r="AC431" s="241"/>
      <c r="AD431" s="241"/>
      <c r="AE431" s="241"/>
      <c r="AF431" s="241"/>
      <c r="AG431" s="241"/>
      <c r="AH431" s="241"/>
      <c r="AI431" s="241"/>
      <c r="AJ431" s="241"/>
      <c r="AK431" s="241"/>
      <c r="AL431" s="241"/>
      <c r="AM431" s="241"/>
      <c r="AN431" s="241"/>
      <c r="AO431" s="241"/>
      <c r="AP431" s="241"/>
      <c r="AQ431" s="241"/>
      <c r="AR431" s="241"/>
      <c r="AS431" s="241"/>
      <c r="AT431" s="241"/>
      <c r="AU431" s="241"/>
      <c r="AV431" s="241"/>
      <c r="AW431" s="241"/>
      <c r="AX431" s="241"/>
    </row>
    <row r="432" spans="1:50" s="5" customFormat="1">
      <c r="A432" s="241"/>
      <c r="B432" s="241"/>
      <c r="C432" s="241"/>
      <c r="D432" s="241"/>
      <c r="E432" s="241"/>
      <c r="F432" s="241"/>
      <c r="G432" s="241"/>
      <c r="H432" s="241"/>
      <c r="I432" s="241"/>
      <c r="J432" s="241"/>
      <c r="K432" s="241"/>
      <c r="L432" s="241"/>
      <c r="M432" s="241"/>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241"/>
      <c r="AL432" s="241"/>
      <c r="AM432" s="241"/>
      <c r="AN432" s="241"/>
      <c r="AO432" s="241"/>
      <c r="AP432" s="241"/>
      <c r="AQ432" s="241"/>
      <c r="AR432" s="241"/>
      <c r="AS432" s="241"/>
      <c r="AT432" s="241"/>
      <c r="AU432" s="241"/>
      <c r="AV432" s="241"/>
      <c r="AW432" s="241"/>
      <c r="AX432" s="241"/>
    </row>
    <row r="433" spans="1:50" s="5" customFormat="1">
      <c r="A433" s="241"/>
      <c r="B433" s="241"/>
      <c r="C433" s="241"/>
      <c r="D433" s="241"/>
      <c r="E433" s="241"/>
      <c r="F433" s="241"/>
      <c r="G433" s="241"/>
      <c r="H433" s="241"/>
      <c r="I433" s="241"/>
      <c r="J433" s="241"/>
      <c r="K433" s="241"/>
      <c r="L433" s="241"/>
      <c r="M433" s="241"/>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241"/>
      <c r="AL433" s="241"/>
      <c r="AM433" s="241"/>
      <c r="AN433" s="241"/>
      <c r="AO433" s="241"/>
      <c r="AP433" s="241"/>
      <c r="AQ433" s="241"/>
      <c r="AR433" s="241"/>
      <c r="AS433" s="241"/>
      <c r="AT433" s="241"/>
      <c r="AU433" s="241"/>
      <c r="AV433" s="241"/>
      <c r="AW433" s="241"/>
      <c r="AX433" s="241"/>
    </row>
    <row r="434" spans="1:50" s="5" customFormat="1">
      <c r="A434" s="241"/>
      <c r="B434" s="241"/>
      <c r="C434" s="241"/>
      <c r="D434" s="241"/>
      <c r="E434" s="241"/>
      <c r="F434" s="241"/>
      <c r="G434" s="241"/>
      <c r="H434" s="241"/>
      <c r="I434" s="241"/>
      <c r="J434" s="241"/>
      <c r="K434" s="241"/>
      <c r="L434" s="241"/>
      <c r="M434" s="241"/>
      <c r="N434" s="241"/>
      <c r="O434" s="241"/>
      <c r="P434" s="241"/>
      <c r="Q434" s="241"/>
      <c r="R434" s="241"/>
      <c r="S434" s="241"/>
      <c r="T434" s="241"/>
      <c r="U434" s="241"/>
      <c r="V434" s="241"/>
      <c r="W434" s="241"/>
      <c r="X434" s="241"/>
      <c r="Y434" s="241"/>
      <c r="Z434" s="241"/>
      <c r="AA434" s="241"/>
      <c r="AB434" s="241"/>
      <c r="AC434" s="241"/>
      <c r="AD434" s="241"/>
      <c r="AE434" s="241"/>
      <c r="AF434" s="241"/>
      <c r="AG434" s="241"/>
      <c r="AH434" s="241"/>
      <c r="AI434" s="241"/>
      <c r="AJ434" s="241"/>
      <c r="AK434" s="241"/>
      <c r="AL434" s="241"/>
      <c r="AM434" s="241"/>
      <c r="AN434" s="241"/>
      <c r="AO434" s="241"/>
      <c r="AP434" s="241"/>
      <c r="AQ434" s="241"/>
      <c r="AR434" s="241"/>
      <c r="AS434" s="241"/>
      <c r="AT434" s="241"/>
      <c r="AU434" s="241"/>
      <c r="AV434" s="241"/>
      <c r="AW434" s="241"/>
      <c r="AX434" s="241"/>
    </row>
    <row r="435" spans="1:50" s="5" customFormat="1">
      <c r="A435" s="241"/>
      <c r="B435" s="241"/>
      <c r="C435" s="241"/>
      <c r="D435" s="241"/>
      <c r="E435" s="241"/>
      <c r="F435" s="241"/>
      <c r="G435" s="241"/>
      <c r="H435" s="241"/>
      <c r="I435" s="241"/>
      <c r="J435" s="241"/>
      <c r="K435" s="241"/>
      <c r="L435" s="241"/>
      <c r="M435" s="241"/>
      <c r="N435" s="241"/>
      <c r="O435" s="241"/>
      <c r="P435" s="241"/>
      <c r="Q435" s="241"/>
      <c r="R435" s="241"/>
      <c r="S435" s="241"/>
      <c r="T435" s="241"/>
      <c r="U435" s="241"/>
      <c r="V435" s="241"/>
      <c r="W435" s="241"/>
      <c r="X435" s="241"/>
      <c r="Y435" s="241"/>
      <c r="Z435" s="241"/>
      <c r="AA435" s="241"/>
      <c r="AB435" s="241"/>
      <c r="AC435" s="241"/>
      <c r="AD435" s="241"/>
      <c r="AE435" s="241"/>
      <c r="AF435" s="241"/>
      <c r="AG435" s="241"/>
      <c r="AH435" s="241"/>
      <c r="AI435" s="241"/>
      <c r="AJ435" s="241"/>
      <c r="AK435" s="241"/>
      <c r="AL435" s="241"/>
      <c r="AM435" s="241"/>
      <c r="AN435" s="241"/>
      <c r="AO435" s="241"/>
      <c r="AP435" s="241"/>
      <c r="AQ435" s="241"/>
      <c r="AR435" s="241"/>
      <c r="AS435" s="241"/>
      <c r="AT435" s="241"/>
      <c r="AU435" s="241"/>
      <c r="AV435" s="241"/>
      <c r="AW435" s="241"/>
      <c r="AX435" s="241"/>
    </row>
    <row r="436" spans="1:50" s="5" customFormat="1">
      <c r="A436" s="241"/>
      <c r="B436" s="241"/>
      <c r="C436" s="241"/>
      <c r="D436" s="241"/>
      <c r="E436" s="241"/>
      <c r="F436" s="241"/>
      <c r="G436" s="241"/>
      <c r="H436" s="241"/>
      <c r="I436" s="241"/>
      <c r="J436" s="241"/>
      <c r="K436" s="241"/>
      <c r="L436" s="241"/>
      <c r="M436" s="241"/>
      <c r="N436" s="241"/>
      <c r="O436" s="241"/>
      <c r="P436" s="241"/>
      <c r="Q436" s="241"/>
      <c r="R436" s="241"/>
      <c r="S436" s="241"/>
      <c r="T436" s="241"/>
      <c r="U436" s="241"/>
      <c r="V436" s="241"/>
      <c r="W436" s="241"/>
      <c r="X436" s="241"/>
      <c r="Y436" s="241"/>
      <c r="Z436" s="241"/>
      <c r="AA436" s="241"/>
      <c r="AB436" s="241"/>
      <c r="AC436" s="241"/>
      <c r="AD436" s="241"/>
      <c r="AE436" s="241"/>
      <c r="AF436" s="241"/>
      <c r="AG436" s="241"/>
      <c r="AH436" s="241"/>
      <c r="AI436" s="241"/>
      <c r="AJ436" s="241"/>
      <c r="AK436" s="241"/>
      <c r="AL436" s="241"/>
      <c r="AM436" s="241"/>
      <c r="AN436" s="241"/>
      <c r="AO436" s="241"/>
      <c r="AP436" s="241"/>
      <c r="AQ436" s="241"/>
      <c r="AR436" s="241"/>
      <c r="AS436" s="241"/>
      <c r="AT436" s="241"/>
      <c r="AU436" s="241"/>
      <c r="AV436" s="241"/>
      <c r="AW436" s="241"/>
      <c r="AX436" s="241"/>
    </row>
    <row r="437" spans="1:50" s="5" customFormat="1">
      <c r="A437" s="241"/>
      <c r="B437" s="241"/>
      <c r="C437" s="241"/>
      <c r="D437" s="241"/>
      <c r="E437" s="241"/>
      <c r="F437" s="241"/>
      <c r="G437" s="241"/>
      <c r="H437" s="241"/>
      <c r="I437" s="241"/>
      <c r="J437" s="241"/>
      <c r="K437" s="241"/>
      <c r="L437" s="241"/>
      <c r="M437" s="241"/>
      <c r="N437" s="241"/>
      <c r="O437" s="241"/>
      <c r="P437" s="241"/>
      <c r="Q437" s="241"/>
      <c r="R437" s="241"/>
      <c r="S437" s="241"/>
      <c r="T437" s="241"/>
      <c r="U437" s="241"/>
      <c r="V437" s="241"/>
      <c r="W437" s="241"/>
      <c r="X437" s="241"/>
      <c r="Y437" s="241"/>
      <c r="Z437" s="241"/>
      <c r="AA437" s="241"/>
      <c r="AB437" s="241"/>
      <c r="AC437" s="241"/>
      <c r="AD437" s="241"/>
      <c r="AE437" s="241"/>
      <c r="AF437" s="241"/>
      <c r="AG437" s="241"/>
      <c r="AH437" s="241"/>
      <c r="AI437" s="241"/>
      <c r="AJ437" s="241"/>
      <c r="AK437" s="241"/>
      <c r="AL437" s="241"/>
      <c r="AM437" s="241"/>
      <c r="AN437" s="241"/>
      <c r="AO437" s="241"/>
      <c r="AP437" s="241"/>
      <c r="AQ437" s="241"/>
      <c r="AR437" s="241"/>
      <c r="AS437" s="241"/>
      <c r="AT437" s="241"/>
      <c r="AU437" s="241"/>
      <c r="AV437" s="241"/>
      <c r="AW437" s="241"/>
      <c r="AX437" s="241"/>
    </row>
    <row r="438" spans="1:50" s="5" customFormat="1">
      <c r="A438" s="241"/>
      <c r="B438" s="241"/>
      <c r="C438" s="241"/>
      <c r="D438" s="241"/>
      <c r="E438" s="241"/>
      <c r="F438" s="241"/>
      <c r="G438" s="241"/>
      <c r="H438" s="241"/>
      <c r="I438" s="241"/>
      <c r="J438" s="241"/>
      <c r="K438" s="241"/>
      <c r="L438" s="241"/>
      <c r="M438" s="241"/>
      <c r="N438" s="241"/>
      <c r="O438" s="241"/>
      <c r="P438" s="241"/>
      <c r="Q438" s="241"/>
      <c r="R438" s="241"/>
      <c r="S438" s="241"/>
      <c r="T438" s="241"/>
      <c r="U438" s="241"/>
      <c r="V438" s="241"/>
      <c r="W438" s="241"/>
      <c r="X438" s="241"/>
      <c r="Y438" s="241"/>
      <c r="Z438" s="241"/>
      <c r="AA438" s="241"/>
      <c r="AB438" s="241"/>
      <c r="AC438" s="241"/>
      <c r="AD438" s="241"/>
      <c r="AE438" s="241"/>
      <c r="AF438" s="241"/>
      <c r="AG438" s="241"/>
      <c r="AH438" s="241"/>
      <c r="AI438" s="241"/>
      <c r="AJ438" s="241"/>
      <c r="AK438" s="241"/>
      <c r="AL438" s="241"/>
      <c r="AM438" s="241"/>
      <c r="AN438" s="241"/>
      <c r="AO438" s="241"/>
      <c r="AP438" s="241"/>
      <c r="AQ438" s="241"/>
      <c r="AR438" s="241"/>
      <c r="AS438" s="241"/>
      <c r="AT438" s="241"/>
      <c r="AU438" s="241"/>
      <c r="AV438" s="241"/>
      <c r="AW438" s="241"/>
      <c r="AX438" s="241"/>
    </row>
    <row r="439" spans="1:50" s="5" customFormat="1">
      <c r="A439" s="241"/>
      <c r="B439" s="241"/>
      <c r="C439" s="241"/>
      <c r="D439" s="241"/>
      <c r="E439" s="241"/>
      <c r="F439" s="241"/>
      <c r="G439" s="241"/>
      <c r="H439" s="241"/>
      <c r="I439" s="241"/>
      <c r="J439" s="241"/>
      <c r="K439" s="241"/>
      <c r="L439" s="241"/>
      <c r="M439" s="241"/>
      <c r="N439" s="241"/>
      <c r="O439" s="241"/>
      <c r="P439" s="241"/>
      <c r="Q439" s="241"/>
      <c r="R439" s="241"/>
      <c r="S439" s="241"/>
      <c r="T439" s="241"/>
      <c r="U439" s="241"/>
      <c r="V439" s="241"/>
      <c r="W439" s="241"/>
      <c r="X439" s="241"/>
      <c r="Y439" s="241"/>
      <c r="Z439" s="241"/>
      <c r="AA439" s="241"/>
      <c r="AB439" s="241"/>
      <c r="AC439" s="241"/>
      <c r="AD439" s="241"/>
      <c r="AE439" s="241"/>
      <c r="AF439" s="241"/>
      <c r="AG439" s="241"/>
      <c r="AH439" s="241"/>
      <c r="AI439" s="241"/>
      <c r="AJ439" s="241"/>
      <c r="AK439" s="241"/>
      <c r="AL439" s="241"/>
      <c r="AM439" s="241"/>
      <c r="AN439" s="241"/>
      <c r="AO439" s="241"/>
      <c r="AP439" s="241"/>
      <c r="AQ439" s="241"/>
      <c r="AR439" s="241"/>
      <c r="AS439" s="241"/>
      <c r="AT439" s="241"/>
      <c r="AU439" s="241"/>
      <c r="AV439" s="241"/>
      <c r="AW439" s="241"/>
      <c r="AX439" s="241"/>
    </row>
    <row r="440" spans="1:50" s="5" customFormat="1">
      <c r="A440" s="241"/>
      <c r="B440" s="241"/>
      <c r="C440" s="241"/>
      <c r="D440" s="241"/>
      <c r="E440" s="241"/>
      <c r="F440" s="241"/>
      <c r="G440" s="241"/>
      <c r="H440" s="241"/>
      <c r="I440" s="241"/>
      <c r="J440" s="241"/>
      <c r="K440" s="241"/>
      <c r="L440" s="241"/>
      <c r="M440" s="241"/>
      <c r="N440" s="241"/>
      <c r="O440" s="241"/>
      <c r="P440" s="241"/>
      <c r="Q440" s="241"/>
      <c r="R440" s="241"/>
      <c r="S440" s="241"/>
      <c r="T440" s="241"/>
      <c r="U440" s="241"/>
      <c r="V440" s="241"/>
      <c r="W440" s="241"/>
      <c r="X440" s="241"/>
      <c r="Y440" s="241"/>
      <c r="Z440" s="241"/>
      <c r="AA440" s="241"/>
      <c r="AB440" s="241"/>
      <c r="AC440" s="241"/>
      <c r="AD440" s="241"/>
      <c r="AE440" s="241"/>
      <c r="AF440" s="241"/>
      <c r="AG440" s="241"/>
      <c r="AH440" s="241"/>
      <c r="AI440" s="241"/>
      <c r="AJ440" s="241"/>
      <c r="AK440" s="241"/>
      <c r="AL440" s="241"/>
      <c r="AM440" s="241"/>
      <c r="AN440" s="241"/>
      <c r="AO440" s="241"/>
      <c r="AP440" s="241"/>
      <c r="AQ440" s="241"/>
      <c r="AR440" s="241"/>
      <c r="AS440" s="241"/>
      <c r="AT440" s="241"/>
      <c r="AU440" s="241"/>
      <c r="AV440" s="241"/>
      <c r="AW440" s="241"/>
      <c r="AX440" s="241"/>
    </row>
    <row r="441" spans="1:50" s="5" customFormat="1">
      <c r="A441" s="241"/>
      <c r="B441" s="241"/>
      <c r="C441" s="241"/>
      <c r="D441" s="241"/>
      <c r="E441" s="241"/>
      <c r="F441" s="241"/>
      <c r="G441" s="241"/>
      <c r="H441" s="241"/>
      <c r="I441" s="241"/>
      <c r="J441" s="241"/>
      <c r="K441" s="241"/>
      <c r="L441" s="241"/>
      <c r="M441" s="241"/>
      <c r="N441" s="241"/>
      <c r="O441" s="241"/>
      <c r="P441" s="241"/>
      <c r="Q441" s="241"/>
      <c r="R441" s="241"/>
      <c r="S441" s="241"/>
      <c r="T441" s="241"/>
      <c r="U441" s="241"/>
      <c r="V441" s="241"/>
      <c r="W441" s="241"/>
      <c r="X441" s="241"/>
      <c r="Y441" s="241"/>
      <c r="Z441" s="241"/>
      <c r="AA441" s="241"/>
      <c r="AB441" s="241"/>
      <c r="AC441" s="241"/>
      <c r="AD441" s="241"/>
      <c r="AE441" s="241"/>
      <c r="AF441" s="241"/>
      <c r="AG441" s="241"/>
      <c r="AH441" s="241"/>
      <c r="AI441" s="241"/>
      <c r="AJ441" s="241"/>
      <c r="AK441" s="241"/>
      <c r="AL441" s="241"/>
      <c r="AM441" s="241"/>
      <c r="AN441" s="241"/>
      <c r="AO441" s="241"/>
      <c r="AP441" s="241"/>
      <c r="AQ441" s="241"/>
      <c r="AR441" s="241"/>
      <c r="AS441" s="241"/>
      <c r="AT441" s="241"/>
      <c r="AU441" s="241"/>
      <c r="AV441" s="241"/>
      <c r="AW441" s="241"/>
      <c r="AX441" s="241"/>
    </row>
    <row r="442" spans="1:50" s="5" customFormat="1">
      <c r="A442" s="241"/>
      <c r="B442" s="241"/>
      <c r="C442" s="241"/>
      <c r="D442" s="241"/>
      <c r="E442" s="241"/>
      <c r="F442" s="241"/>
      <c r="G442" s="241"/>
      <c r="H442" s="241"/>
      <c r="I442" s="241"/>
      <c r="J442" s="241"/>
      <c r="K442" s="241"/>
      <c r="L442" s="241"/>
      <c r="M442" s="241"/>
      <c r="N442" s="241"/>
      <c r="O442" s="241"/>
      <c r="P442" s="241"/>
      <c r="Q442" s="241"/>
      <c r="R442" s="241"/>
      <c r="S442" s="241"/>
      <c r="T442" s="241"/>
      <c r="U442" s="241"/>
      <c r="V442" s="241"/>
      <c r="W442" s="241"/>
      <c r="X442" s="241"/>
      <c r="Y442" s="241"/>
      <c r="Z442" s="241"/>
      <c r="AA442" s="241"/>
      <c r="AB442" s="241"/>
      <c r="AC442" s="241"/>
      <c r="AD442" s="241"/>
      <c r="AE442" s="241"/>
      <c r="AF442" s="241"/>
      <c r="AG442" s="241"/>
      <c r="AH442" s="241"/>
      <c r="AI442" s="241"/>
      <c r="AJ442" s="241"/>
      <c r="AK442" s="241"/>
      <c r="AL442" s="241"/>
      <c r="AM442" s="241"/>
      <c r="AN442" s="241"/>
      <c r="AO442" s="241"/>
      <c r="AP442" s="241"/>
      <c r="AQ442" s="241"/>
      <c r="AR442" s="241"/>
      <c r="AS442" s="241"/>
      <c r="AT442" s="241"/>
      <c r="AU442" s="241"/>
      <c r="AV442" s="241"/>
      <c r="AW442" s="241"/>
      <c r="AX442" s="241"/>
    </row>
    <row r="443" spans="1:50" s="5" customFormat="1">
      <c r="A443" s="241"/>
      <c r="B443" s="241"/>
      <c r="C443" s="241"/>
      <c r="D443" s="241"/>
      <c r="E443" s="241"/>
      <c r="F443" s="241"/>
      <c r="G443" s="241"/>
      <c r="H443" s="241"/>
      <c r="I443" s="241"/>
      <c r="J443" s="241"/>
      <c r="K443" s="241"/>
      <c r="L443" s="241"/>
      <c r="M443" s="241"/>
      <c r="N443" s="241"/>
      <c r="O443" s="241"/>
      <c r="P443" s="241"/>
      <c r="Q443" s="241"/>
      <c r="R443" s="241"/>
      <c r="S443" s="241"/>
      <c r="T443" s="241"/>
      <c r="U443" s="241"/>
      <c r="V443" s="241"/>
      <c r="W443" s="241"/>
      <c r="X443" s="241"/>
      <c r="Y443" s="241"/>
      <c r="Z443" s="241"/>
      <c r="AA443" s="241"/>
      <c r="AB443" s="241"/>
      <c r="AC443" s="241"/>
      <c r="AD443" s="241"/>
      <c r="AE443" s="241"/>
      <c r="AF443" s="241"/>
      <c r="AG443" s="241"/>
      <c r="AH443" s="241"/>
      <c r="AI443" s="241"/>
      <c r="AJ443" s="241"/>
      <c r="AK443" s="241"/>
      <c r="AL443" s="241"/>
      <c r="AM443" s="241"/>
      <c r="AN443" s="241"/>
      <c r="AO443" s="241"/>
      <c r="AP443" s="241"/>
      <c r="AQ443" s="241"/>
      <c r="AR443" s="241"/>
      <c r="AS443" s="241"/>
      <c r="AT443" s="241"/>
      <c r="AU443" s="241"/>
      <c r="AV443" s="241"/>
      <c r="AW443" s="241"/>
      <c r="AX443" s="241"/>
    </row>
    <row r="444" spans="1:50" s="5" customFormat="1">
      <c r="A444" s="241"/>
      <c r="B444" s="241"/>
      <c r="C444" s="241"/>
      <c r="D444" s="241"/>
      <c r="E444" s="241"/>
      <c r="F444" s="241"/>
      <c r="G444" s="241"/>
      <c r="H444" s="241"/>
      <c r="I444" s="241"/>
      <c r="J444" s="241"/>
      <c r="K444" s="241"/>
      <c r="L444" s="241"/>
      <c r="M444" s="241"/>
      <c r="N444" s="241"/>
      <c r="O444" s="241"/>
      <c r="P444" s="241"/>
      <c r="Q444" s="241"/>
      <c r="R444" s="241"/>
      <c r="S444" s="241"/>
      <c r="T444" s="241"/>
      <c r="U444" s="241"/>
      <c r="V444" s="241"/>
      <c r="W444" s="241"/>
      <c r="X444" s="241"/>
      <c r="Y444" s="241"/>
      <c r="Z444" s="241"/>
      <c r="AA444" s="241"/>
      <c r="AB444" s="241"/>
      <c r="AC444" s="241"/>
      <c r="AD444" s="241"/>
      <c r="AE444" s="241"/>
      <c r="AF444" s="241"/>
      <c r="AG444" s="241"/>
      <c r="AH444" s="241"/>
      <c r="AI444" s="241"/>
      <c r="AJ444" s="241"/>
      <c r="AK444" s="241"/>
      <c r="AL444" s="241"/>
      <c r="AM444" s="241"/>
      <c r="AN444" s="241"/>
      <c r="AO444" s="241"/>
      <c r="AP444" s="241"/>
      <c r="AQ444" s="241"/>
      <c r="AR444" s="241"/>
      <c r="AS444" s="241"/>
      <c r="AT444" s="241"/>
      <c r="AU444" s="241"/>
      <c r="AV444" s="241"/>
      <c r="AW444" s="241"/>
      <c r="AX444" s="241"/>
    </row>
    <row r="445" spans="1:50" s="5" customFormat="1">
      <c r="A445" s="241"/>
      <c r="B445" s="241"/>
      <c r="C445" s="241"/>
      <c r="D445" s="241"/>
      <c r="E445" s="241"/>
      <c r="F445" s="241"/>
      <c r="G445" s="241"/>
      <c r="H445" s="241"/>
      <c r="I445" s="241"/>
      <c r="J445" s="241"/>
      <c r="K445" s="241"/>
      <c r="L445" s="241"/>
      <c r="M445" s="241"/>
      <c r="N445" s="241"/>
      <c r="O445" s="241"/>
      <c r="P445" s="241"/>
      <c r="Q445" s="241"/>
      <c r="R445" s="241"/>
      <c r="S445" s="241"/>
      <c r="T445" s="241"/>
      <c r="U445" s="241"/>
      <c r="V445" s="241"/>
      <c r="W445" s="241"/>
      <c r="X445" s="241"/>
      <c r="Y445" s="241"/>
      <c r="Z445" s="241"/>
      <c r="AA445" s="241"/>
      <c r="AB445" s="241"/>
      <c r="AC445" s="241"/>
      <c r="AD445" s="241"/>
      <c r="AE445" s="241"/>
      <c r="AF445" s="241"/>
      <c r="AG445" s="241"/>
      <c r="AH445" s="241"/>
      <c r="AI445" s="241"/>
      <c r="AJ445" s="241"/>
      <c r="AK445" s="241"/>
      <c r="AL445" s="241"/>
      <c r="AM445" s="241"/>
      <c r="AN445" s="241"/>
      <c r="AO445" s="241"/>
      <c r="AP445" s="241"/>
      <c r="AQ445" s="241"/>
      <c r="AR445" s="241"/>
      <c r="AS445" s="241"/>
      <c r="AT445" s="241"/>
      <c r="AU445" s="241"/>
      <c r="AV445" s="241"/>
      <c r="AW445" s="241"/>
      <c r="AX445" s="241"/>
    </row>
    <row r="446" spans="1:50" s="5" customFormat="1">
      <c r="A446" s="241"/>
      <c r="B446" s="241"/>
      <c r="C446" s="241"/>
      <c r="D446" s="241"/>
      <c r="E446" s="241"/>
      <c r="F446" s="241"/>
      <c r="G446" s="241"/>
      <c r="H446" s="241"/>
      <c r="I446" s="241"/>
      <c r="J446" s="241"/>
      <c r="K446" s="241"/>
      <c r="L446" s="241"/>
      <c r="M446" s="241"/>
      <c r="N446" s="241"/>
      <c r="O446" s="241"/>
      <c r="P446" s="241"/>
      <c r="Q446" s="241"/>
      <c r="R446" s="241"/>
      <c r="S446" s="241"/>
      <c r="T446" s="241"/>
      <c r="U446" s="241"/>
      <c r="V446" s="241"/>
      <c r="W446" s="241"/>
      <c r="X446" s="241"/>
      <c r="Y446" s="241"/>
      <c r="Z446" s="241"/>
      <c r="AA446" s="241"/>
      <c r="AB446" s="241"/>
      <c r="AC446" s="241"/>
      <c r="AD446" s="241"/>
      <c r="AE446" s="241"/>
      <c r="AF446" s="241"/>
      <c r="AG446" s="241"/>
      <c r="AH446" s="241"/>
      <c r="AI446" s="241"/>
      <c r="AJ446" s="241"/>
      <c r="AK446" s="241"/>
      <c r="AL446" s="241"/>
      <c r="AM446" s="241"/>
      <c r="AN446" s="241"/>
      <c r="AO446" s="241"/>
      <c r="AP446" s="241"/>
      <c r="AQ446" s="241"/>
      <c r="AR446" s="241"/>
      <c r="AS446" s="241"/>
      <c r="AT446" s="241"/>
      <c r="AU446" s="241"/>
      <c r="AV446" s="241"/>
      <c r="AW446" s="241"/>
      <c r="AX446" s="241"/>
    </row>
    <row r="447" spans="1:50" s="5" customFormat="1">
      <c r="A447" s="241"/>
      <c r="B447" s="241"/>
      <c r="C447" s="241"/>
      <c r="D447" s="241"/>
      <c r="E447" s="241"/>
      <c r="F447" s="241"/>
      <c r="G447" s="241"/>
      <c r="H447" s="241"/>
      <c r="I447" s="241"/>
      <c r="J447" s="241"/>
      <c r="K447" s="241"/>
      <c r="L447" s="241"/>
      <c r="M447" s="241"/>
      <c r="N447" s="241"/>
      <c r="O447" s="241"/>
      <c r="P447" s="241"/>
      <c r="Q447" s="241"/>
      <c r="R447" s="241"/>
      <c r="S447" s="241"/>
      <c r="T447" s="241"/>
      <c r="U447" s="241"/>
      <c r="V447" s="241"/>
      <c r="W447" s="241"/>
      <c r="X447" s="241"/>
      <c r="Y447" s="241"/>
      <c r="Z447" s="241"/>
      <c r="AA447" s="241"/>
      <c r="AB447" s="241"/>
      <c r="AC447" s="241"/>
      <c r="AD447" s="241"/>
      <c r="AE447" s="241"/>
      <c r="AF447" s="241"/>
      <c r="AG447" s="241"/>
      <c r="AH447" s="241"/>
      <c r="AI447" s="241"/>
      <c r="AJ447" s="241"/>
      <c r="AK447" s="241"/>
      <c r="AL447" s="241"/>
      <c r="AM447" s="241"/>
      <c r="AN447" s="241"/>
      <c r="AO447" s="241"/>
      <c r="AP447" s="241"/>
      <c r="AQ447" s="241"/>
      <c r="AR447" s="241"/>
      <c r="AS447" s="241"/>
      <c r="AT447" s="241"/>
      <c r="AU447" s="241"/>
      <c r="AV447" s="241"/>
      <c r="AW447" s="241"/>
      <c r="AX447" s="241"/>
    </row>
  </sheetData>
  <conditionalFormatting sqref="H172:H175 J172:M175 I172 I174:I175 I19 H94:M95 H19:H20 J19:M20 AR18:AX20 AR52:AX53 AR80:AX80 AX21:AX51 AR55:AX60 AX54 AX61:AX79 AX87 AR86:AX86 AX85 AR82:AX82 AX81 AR84:AX84 AX83 AX90:AX92">
    <cfRule type="cellIs" dxfId="10" priority="2" operator="equal">
      <formula>0</formula>
    </cfRule>
  </conditionalFormatting>
  <conditionalFormatting sqref="AR18:AX20 AR52:AX53 AR80:AX80 AX21:AX51 AR55:AX60 AX54 AX61:AX79 AX87 AR86:AX86 AX85 AR82:AX82 AX81 AR84:AX84 AX83 AX90:AX92">
    <cfRule type="cellIs" dxfId="9" priority="1" operator="equal">
      <formula>0</formula>
    </cfRule>
  </conditionalFormatting>
  <dataValidations count="1">
    <dataValidation type="whole" allowBlank="1" showErrorMessage="1" errorTitle="Error" error="De conformidad a lo establecido en las Consideraciones Generales de la Guía para la Integración de la Cuenta Pública 2017, la información debe presentar las cifras en pesos sin DECIMALES." sqref="AR61:AW92 AR21:AW51">
      <formula1>-999999999999999000</formula1>
      <formula2>999999999999999000</formula2>
    </dataValidation>
  </dataValidations>
  <printOptions horizontalCentered="1"/>
  <pageMargins left="0.27559055118110237" right="0.27559055118110237" top="0.27559055118110237" bottom="0.27559055118110237" header="0" footer="0"/>
  <pageSetup orientation="portrait" r:id="rId1"/>
  <rowBreaks count="1" manualBreakCount="1">
    <brk id="96" max="49" man="1"/>
  </rowBreaks>
  <drawing r:id="rId2"/>
</worksheet>
</file>

<file path=xl/worksheets/sheet6.xml><?xml version="1.0" encoding="utf-8"?>
<worksheet xmlns="http://schemas.openxmlformats.org/spreadsheetml/2006/main" xmlns:r="http://schemas.openxmlformats.org/officeDocument/2006/relationships">
  <dimension ref="A1:AQ496"/>
  <sheetViews>
    <sheetView showGridLines="0" zoomScaleNormal="100" zoomScaleSheetLayoutView="175" workbookViewId="0">
      <selection activeCell="CG128" sqref="CG128"/>
    </sheetView>
  </sheetViews>
  <sheetFormatPr baseColWidth="10" defaultColWidth="11.42578125" defaultRowHeight="13.5"/>
  <cols>
    <col min="1" max="3" width="1" style="241" customWidth="1"/>
    <col min="4" max="35" width="0.85546875" style="241" customWidth="1"/>
    <col min="36" max="40" width="11.5703125" style="241" customWidth="1"/>
    <col min="41" max="41" width="11.85546875" style="241" customWidth="1"/>
    <col min="42" max="42" width="1.28515625" style="241" customWidth="1"/>
    <col min="43" max="43" width="11.42578125" style="241"/>
    <col min="44" max="16384" width="11.42578125" style="1"/>
  </cols>
  <sheetData>
    <row r="1" spans="1:43" s="17" customFormat="1" ht="6.7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2"/>
      <c r="AO1" s="243"/>
      <c r="AP1" s="241"/>
      <c r="AQ1" s="241"/>
    </row>
    <row r="2" spans="1:43" s="17" customFormat="1" ht="6.7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2"/>
      <c r="AO2" s="243"/>
      <c r="AP2" s="241"/>
      <c r="AQ2" s="241"/>
    </row>
    <row r="3" spans="1:43" s="17" customFormat="1" ht="6.7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2"/>
      <c r="AO3" s="243"/>
      <c r="AP3" s="241"/>
      <c r="AQ3" s="241"/>
    </row>
    <row r="4" spans="1:43" s="17" customFormat="1" ht="6.75" customHeight="1">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2"/>
      <c r="AO4" s="243"/>
      <c r="AP4" s="241"/>
      <c r="AQ4" s="241"/>
    </row>
    <row r="5" spans="1:43" s="17" customFormat="1" ht="6.75"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2"/>
      <c r="AO5" s="243"/>
      <c r="AP5" s="241"/>
      <c r="AQ5" s="241"/>
    </row>
    <row r="6" spans="1:43" s="17" customFormat="1" ht="6.7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2"/>
      <c r="AO6" s="244"/>
      <c r="AP6" s="241"/>
      <c r="AQ6" s="241"/>
    </row>
    <row r="7" spans="1:43" s="17" customFormat="1" ht="6.75" customHeight="1">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5"/>
      <c r="AO7" s="245"/>
      <c r="AP7" s="241"/>
      <c r="AQ7" s="241"/>
    </row>
    <row r="8" spans="1:43" s="2" customFormat="1" ht="6" customHeight="1">
      <c r="A8" s="246"/>
      <c r="B8" s="247"/>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8"/>
      <c r="AP8" s="248"/>
      <c r="AQ8" s="315"/>
    </row>
    <row r="9" spans="1:43" s="5" customFormat="1" ht="11.1" customHeight="1">
      <c r="A9" s="87"/>
      <c r="B9" s="93" t="str">
        <f>[1]EP_01!A10</f>
        <v>ESTADOS PRESUPUESTARIOS</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row>
    <row r="10" spans="1:43" s="5" customFormat="1" ht="11.1" customHeight="1">
      <c r="A10" s="87"/>
      <c r="B10" s="93" t="str">
        <f>[1]EP_01!A11</f>
        <v>10 PD MB METROBÚS</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row>
    <row r="11" spans="1:43" s="5" customFormat="1" ht="11.1" customHeight="1">
      <c r="A11" s="87"/>
      <c r="B11" s="93" t="s">
        <v>433</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row>
    <row r="12" spans="1:43" s="5" customFormat="1" ht="11.1" customHeight="1">
      <c r="A12" s="93"/>
      <c r="B12" s="93" t="s">
        <v>434</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row>
    <row r="13" spans="1:43" s="5" customFormat="1" ht="11.1" customHeight="1">
      <c r="A13" s="93" t="str">
        <f>+Formato4!B4</f>
        <v>Del 1 de enero al 31 de diciembre de 2018</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row>
    <row r="14" spans="1:43" s="5" customFormat="1" ht="11.1" customHeight="1">
      <c r="A14" s="88"/>
      <c r="B14" s="88" t="s">
        <v>412</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row>
    <row r="15" spans="1:43" s="3" customFormat="1" ht="4.1500000000000004" customHeight="1">
      <c r="A15" s="6"/>
      <c r="B15" s="6"/>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3" s="3" customFormat="1" ht="9" customHeight="1">
      <c r="A16" s="90"/>
      <c r="B16" s="95"/>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4" t="s">
        <v>154</v>
      </c>
      <c r="AK16" s="94" t="s">
        <v>154</v>
      </c>
      <c r="AL16" s="94" t="s">
        <v>154</v>
      </c>
      <c r="AM16" s="94" t="s">
        <v>154</v>
      </c>
      <c r="AN16" s="94" t="s">
        <v>154</v>
      </c>
      <c r="AO16" s="89"/>
      <c r="AP16" s="90"/>
    </row>
    <row r="17" spans="1:42" s="3" customFormat="1" ht="9" customHeight="1">
      <c r="A17" s="90"/>
      <c r="B17" s="101" t="s">
        <v>160</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4"/>
      <c r="AK17" s="94" t="s">
        <v>283</v>
      </c>
      <c r="AL17" s="94"/>
      <c r="AM17" s="94"/>
      <c r="AN17" s="94"/>
      <c r="AO17" s="89" t="s">
        <v>88</v>
      </c>
      <c r="AP17" s="90"/>
    </row>
    <row r="18" spans="1:42" s="3" customFormat="1" ht="9" customHeight="1">
      <c r="A18" s="90"/>
      <c r="B18" s="96"/>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2" t="s">
        <v>152</v>
      </c>
      <c r="AK18" s="94" t="s">
        <v>77</v>
      </c>
      <c r="AL18" s="94" t="s">
        <v>78</v>
      </c>
      <c r="AM18" s="94" t="s">
        <v>79</v>
      </c>
      <c r="AN18" s="94" t="s">
        <v>82</v>
      </c>
      <c r="AO18" s="89"/>
      <c r="AP18" s="90"/>
    </row>
    <row r="19" spans="1:42" s="8" customFormat="1" ht="7.5" customHeight="1">
      <c r="A19" s="7"/>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250"/>
      <c r="AK19" s="250"/>
      <c r="AL19" s="250"/>
      <c r="AM19" s="250"/>
      <c r="AN19" s="250"/>
      <c r="AO19" s="250"/>
      <c r="AP19" s="10"/>
    </row>
    <row r="20" spans="1:42" s="8" customFormat="1" ht="15" customHeight="1">
      <c r="A20" s="7"/>
      <c r="B20" s="316" t="s">
        <v>324</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317">
        <f>SUM(AJ21+AJ29+AJ39+AJ49+AJ59+AJ69+AJ73+AJ82+AJ86)</f>
        <v>869353694</v>
      </c>
      <c r="AK20" s="317">
        <f>SUM(AK21+AK29+AK39+AK49+AK59+AK69+AK73+AK82+AK86)</f>
        <v>473765243</v>
      </c>
      <c r="AL20" s="317">
        <f t="shared" ref="AL20:AL73" si="0">SUM(AJ20+AK20)</f>
        <v>1343118937</v>
      </c>
      <c r="AM20" s="317">
        <f>SUM(AM21+AM29+AM39+AM49+AM59+AM69+AM73+AM82+AM86)</f>
        <v>1267643020</v>
      </c>
      <c r="AN20" s="317">
        <f>SUM(AN21+AN29+AN39+AN49+AN59+AN69+AN73+AN82+AN86)</f>
        <v>1267643020</v>
      </c>
      <c r="AO20" s="251">
        <f t="shared" ref="AO20:AO82" si="1">SUM(AL20-AM20)</f>
        <v>75475917</v>
      </c>
      <c r="AP20" s="10"/>
    </row>
    <row r="21" spans="1:42" s="8" customFormat="1" ht="7.5" customHeight="1">
      <c r="A21" s="7"/>
      <c r="B21" s="10"/>
      <c r="C21" s="29" t="s">
        <v>5</v>
      </c>
      <c r="D21" s="127"/>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317">
        <f>SUM(AJ22+AJ23+AJ24+AJ25+AJ26+AJ27+AJ28)</f>
        <v>88948093</v>
      </c>
      <c r="AK21" s="317">
        <f>SUM(AK22+AK23+AK24+AK25+AK26+AK27+AK28)</f>
        <v>1379585</v>
      </c>
      <c r="AL21" s="317">
        <f>SUM(AJ21+AK21)</f>
        <v>90327678</v>
      </c>
      <c r="AM21" s="317">
        <f>SUM(AM22+AM23+AM24+AM25+AM26+AM27+AM28)</f>
        <v>69501145</v>
      </c>
      <c r="AN21" s="317">
        <f>SUM(AN22+AN23+AN24+AN25+AN26+AN27+AN28)</f>
        <v>69501145</v>
      </c>
      <c r="AO21" s="251">
        <f t="shared" si="1"/>
        <v>20826533</v>
      </c>
      <c r="AP21" s="10"/>
    </row>
    <row r="22" spans="1:42" s="8" customFormat="1" ht="7.5" customHeight="1">
      <c r="A22" s="7"/>
      <c r="B22" s="10"/>
      <c r="C22" s="24"/>
      <c r="D22" s="10" t="s">
        <v>89</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318">
        <v>4141200</v>
      </c>
      <c r="AK22" s="318">
        <v>0</v>
      </c>
      <c r="AL22" s="250">
        <v>4141200</v>
      </c>
      <c r="AM22" s="318">
        <v>3603510</v>
      </c>
      <c r="AN22" s="318">
        <v>3603510</v>
      </c>
      <c r="AO22" s="250">
        <f>SUM(AL22-AM22)</f>
        <v>537690</v>
      </c>
      <c r="AP22" s="10"/>
    </row>
    <row r="23" spans="1:42" s="8" customFormat="1" ht="7.5" customHeight="1">
      <c r="A23" s="7"/>
      <c r="B23" s="10"/>
      <c r="C23" s="24"/>
      <c r="D23" s="10" t="s">
        <v>90</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318">
        <v>50649924</v>
      </c>
      <c r="AK23" s="318">
        <v>0</v>
      </c>
      <c r="AL23" s="250">
        <v>50649924</v>
      </c>
      <c r="AM23" s="318">
        <v>38205050</v>
      </c>
      <c r="AN23" s="318">
        <v>38205050</v>
      </c>
      <c r="AO23" s="250">
        <f>SUM(AL23-AM23)</f>
        <v>12444874</v>
      </c>
      <c r="AP23" s="10"/>
    </row>
    <row r="24" spans="1:42" s="8" customFormat="1" ht="7.5" customHeight="1">
      <c r="A24" s="7"/>
      <c r="B24" s="10"/>
      <c r="C24" s="24"/>
      <c r="D24" s="10" t="s">
        <v>91</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318">
        <v>2286000</v>
      </c>
      <c r="AK24" s="318">
        <v>0</v>
      </c>
      <c r="AL24" s="250">
        <v>2286000</v>
      </c>
      <c r="AM24" s="318">
        <v>1927236</v>
      </c>
      <c r="AN24" s="318">
        <v>1927236</v>
      </c>
      <c r="AO24" s="250">
        <f t="shared" si="1"/>
        <v>358764</v>
      </c>
      <c r="AP24" s="10"/>
    </row>
    <row r="25" spans="1:42" s="8" customFormat="1" ht="7.5" customHeight="1">
      <c r="A25" s="7"/>
      <c r="B25" s="10"/>
      <c r="C25" s="24"/>
      <c r="D25" s="10" t="s">
        <v>92</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318">
        <v>16647969</v>
      </c>
      <c r="AK25" s="318">
        <v>-5331297</v>
      </c>
      <c r="AL25" s="250">
        <v>11316672</v>
      </c>
      <c r="AM25" s="318">
        <v>7013044</v>
      </c>
      <c r="AN25" s="318">
        <v>7013044</v>
      </c>
      <c r="AO25" s="250">
        <f t="shared" si="1"/>
        <v>4303628</v>
      </c>
      <c r="AP25" s="10"/>
    </row>
    <row r="26" spans="1:42" s="8" customFormat="1" ht="7.5" customHeight="1">
      <c r="A26" s="7"/>
      <c r="B26" s="10"/>
      <c r="C26" s="24"/>
      <c r="D26" s="10" t="s">
        <v>93</v>
      </c>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318">
        <v>15223000</v>
      </c>
      <c r="AK26" s="318">
        <v>6710882</v>
      </c>
      <c r="AL26" s="250">
        <v>21933882</v>
      </c>
      <c r="AM26" s="318">
        <v>18752305</v>
      </c>
      <c r="AN26" s="318">
        <v>18752305</v>
      </c>
      <c r="AO26" s="250">
        <f>SUM(AL26-AM26)</f>
        <v>3181577</v>
      </c>
      <c r="AP26" s="10"/>
    </row>
    <row r="27" spans="1:42" s="8" customFormat="1" ht="7.5" customHeight="1">
      <c r="A27" s="7"/>
      <c r="B27" s="10"/>
      <c r="C27" s="24"/>
      <c r="D27" s="10" t="s">
        <v>94</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318">
        <v>0</v>
      </c>
      <c r="AK27" s="318">
        <v>0</v>
      </c>
      <c r="AL27" s="250">
        <v>0</v>
      </c>
      <c r="AM27" s="318">
        <v>0</v>
      </c>
      <c r="AN27" s="318">
        <v>0</v>
      </c>
      <c r="AO27" s="250">
        <f t="shared" si="1"/>
        <v>0</v>
      </c>
      <c r="AP27" s="10"/>
    </row>
    <row r="28" spans="1:42" s="8" customFormat="1" ht="7.5" customHeight="1">
      <c r="A28" s="7"/>
      <c r="B28" s="10"/>
      <c r="C28" s="24"/>
      <c r="D28" s="10" t="s">
        <v>95</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318">
        <v>0</v>
      </c>
      <c r="AK28" s="318">
        <v>0</v>
      </c>
      <c r="AL28" s="250">
        <v>0</v>
      </c>
      <c r="AM28" s="318">
        <v>0</v>
      </c>
      <c r="AN28" s="318">
        <v>0</v>
      </c>
      <c r="AO28" s="250">
        <f t="shared" si="1"/>
        <v>0</v>
      </c>
      <c r="AP28" s="10"/>
    </row>
    <row r="29" spans="1:42" s="8" customFormat="1" ht="7.5" customHeight="1">
      <c r="A29" s="7"/>
      <c r="B29" s="10"/>
      <c r="C29" s="29" t="s">
        <v>24</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317">
        <f>SUM(AJ30+AJ31+AJ32+AJ33+AJ34+AJ35+AJ36+AJ37+AJ38)</f>
        <v>3283753</v>
      </c>
      <c r="AK29" s="317">
        <f>SUM(AK30+AK31+AK32+AK33+AK34+AK35+AK36+AK37+AK38)</f>
        <v>3590000</v>
      </c>
      <c r="AL29" s="317">
        <f t="shared" si="0"/>
        <v>6873753</v>
      </c>
      <c r="AM29" s="317">
        <f>SUM(AM30+AM31+AM32+AM33+AM34+AM35+AM36+AM37+AM38)</f>
        <v>2004000</v>
      </c>
      <c r="AN29" s="317">
        <f>SUM(AN30+AN31+AN32+AN33+AN34+AN35+AN36+AN37+AN38)</f>
        <v>2004000</v>
      </c>
      <c r="AO29" s="251">
        <f t="shared" si="1"/>
        <v>4869753</v>
      </c>
      <c r="AP29" s="10"/>
    </row>
    <row r="30" spans="1:42" s="8" customFormat="1" ht="7.5" customHeight="1">
      <c r="A30" s="7"/>
      <c r="B30" s="10"/>
      <c r="C30" s="24"/>
      <c r="D30" s="10" t="s">
        <v>435</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318">
        <v>808000</v>
      </c>
      <c r="AK30" s="318">
        <v>30000</v>
      </c>
      <c r="AL30" s="250">
        <v>838000</v>
      </c>
      <c r="AM30" s="318">
        <v>563762</v>
      </c>
      <c r="AN30" s="318">
        <v>563762</v>
      </c>
      <c r="AO30" s="250">
        <f t="shared" si="1"/>
        <v>274238</v>
      </c>
      <c r="AP30" s="10"/>
    </row>
    <row r="31" spans="1:42" s="8" customFormat="1" ht="7.5" customHeight="1">
      <c r="A31" s="7"/>
      <c r="B31" s="10"/>
      <c r="C31" s="24"/>
      <c r="D31" s="10" t="s">
        <v>96</v>
      </c>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318">
        <v>127000</v>
      </c>
      <c r="AK31" s="318">
        <v>0</v>
      </c>
      <c r="AL31" s="250">
        <v>127000</v>
      </c>
      <c r="AM31" s="318">
        <v>32322</v>
      </c>
      <c r="AN31" s="318">
        <v>32322</v>
      </c>
      <c r="AO31" s="250">
        <f t="shared" si="1"/>
        <v>94678</v>
      </c>
      <c r="AP31" s="10"/>
    </row>
    <row r="32" spans="1:42" s="8" customFormat="1" ht="7.5" customHeight="1">
      <c r="A32" s="7"/>
      <c r="B32" s="10"/>
      <c r="C32" s="24"/>
      <c r="D32" s="10" t="s">
        <v>436</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318">
        <v>0</v>
      </c>
      <c r="AK32" s="318">
        <v>0</v>
      </c>
      <c r="AL32" s="250">
        <v>0</v>
      </c>
      <c r="AM32" s="318">
        <v>0</v>
      </c>
      <c r="AN32" s="318">
        <v>0</v>
      </c>
      <c r="AO32" s="318">
        <f t="shared" si="1"/>
        <v>0</v>
      </c>
      <c r="AP32" s="10"/>
    </row>
    <row r="33" spans="1:42" s="8" customFormat="1" ht="7.5" customHeight="1">
      <c r="A33" s="7"/>
      <c r="B33" s="10"/>
      <c r="C33" s="24"/>
      <c r="D33" s="10" t="s">
        <v>97</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318">
        <v>932553</v>
      </c>
      <c r="AK33" s="318">
        <v>3430000</v>
      </c>
      <c r="AL33" s="250">
        <v>4362553</v>
      </c>
      <c r="AM33" s="318">
        <v>592478</v>
      </c>
      <c r="AN33" s="318">
        <v>592478</v>
      </c>
      <c r="AO33" s="250">
        <f t="shared" si="1"/>
        <v>3770075</v>
      </c>
      <c r="AP33" s="10"/>
    </row>
    <row r="34" spans="1:42" s="8" customFormat="1" ht="7.5" customHeight="1">
      <c r="A34" s="7"/>
      <c r="B34" s="10"/>
      <c r="C34" s="24"/>
      <c r="D34" s="10" t="s">
        <v>98</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318">
        <v>16000</v>
      </c>
      <c r="AK34" s="318">
        <v>10000</v>
      </c>
      <c r="AL34" s="250">
        <v>26000</v>
      </c>
      <c r="AM34" s="318">
        <v>3679</v>
      </c>
      <c r="AN34" s="318">
        <v>3679</v>
      </c>
      <c r="AO34" s="250">
        <f t="shared" si="1"/>
        <v>22321</v>
      </c>
      <c r="AP34" s="10"/>
    </row>
    <row r="35" spans="1:42" s="8" customFormat="1" ht="7.5" customHeight="1">
      <c r="A35" s="7"/>
      <c r="B35" s="10"/>
      <c r="C35" s="24"/>
      <c r="D35" s="10" t="s">
        <v>99</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318">
        <v>775200</v>
      </c>
      <c r="AK35" s="318">
        <v>0</v>
      </c>
      <c r="AL35" s="250">
        <v>775200</v>
      </c>
      <c r="AM35" s="318">
        <v>433291</v>
      </c>
      <c r="AN35" s="318">
        <v>433291</v>
      </c>
      <c r="AO35" s="250">
        <f t="shared" si="1"/>
        <v>341909</v>
      </c>
      <c r="AP35" s="10"/>
    </row>
    <row r="36" spans="1:42" s="8" customFormat="1" ht="7.5" customHeight="1">
      <c r="A36" s="7"/>
      <c r="B36" s="10"/>
      <c r="C36" s="24"/>
      <c r="D36" s="10" t="s">
        <v>437</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318">
        <v>105000</v>
      </c>
      <c r="AK36" s="318">
        <v>50000</v>
      </c>
      <c r="AL36" s="250">
        <v>155000</v>
      </c>
      <c r="AM36" s="318">
        <v>0</v>
      </c>
      <c r="AN36" s="318">
        <v>0</v>
      </c>
      <c r="AO36" s="250">
        <f t="shared" si="1"/>
        <v>155000</v>
      </c>
      <c r="AP36" s="10"/>
    </row>
    <row r="37" spans="1:42" s="8" customFormat="1" ht="7.5" customHeight="1">
      <c r="A37" s="7"/>
      <c r="B37" s="10"/>
      <c r="C37" s="24"/>
      <c r="D37" s="10" t="s">
        <v>100</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318">
        <v>0</v>
      </c>
      <c r="AK37" s="318">
        <v>0</v>
      </c>
      <c r="AL37" s="250">
        <v>0</v>
      </c>
      <c r="AM37" s="318">
        <v>0</v>
      </c>
      <c r="AN37" s="318">
        <v>0</v>
      </c>
      <c r="AO37" s="250">
        <f t="shared" si="1"/>
        <v>0</v>
      </c>
      <c r="AP37" s="10"/>
    </row>
    <row r="38" spans="1:42" s="8" customFormat="1" ht="7.5" customHeight="1">
      <c r="A38" s="7"/>
      <c r="B38" s="10"/>
      <c r="C38" s="24"/>
      <c r="D38" s="10" t="s">
        <v>101</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318">
        <v>520000</v>
      </c>
      <c r="AK38" s="318">
        <v>70000</v>
      </c>
      <c r="AL38" s="250">
        <v>590000</v>
      </c>
      <c r="AM38" s="318">
        <v>378468</v>
      </c>
      <c r="AN38" s="318">
        <v>378468</v>
      </c>
      <c r="AO38" s="250">
        <f t="shared" si="1"/>
        <v>211532</v>
      </c>
      <c r="AP38" s="10"/>
    </row>
    <row r="39" spans="1:42" s="8" customFormat="1" ht="7.5" customHeight="1">
      <c r="A39" s="7"/>
      <c r="B39" s="10"/>
      <c r="C39" s="29" t="s">
        <v>25</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317">
        <f>SUM(AJ40+AJ41+AJ42+AJ43+AJ44+AJ45+AJ46+AJ47+AJ48)</f>
        <v>777121848</v>
      </c>
      <c r="AK39" s="317">
        <f>SUM(AK40+AK41+AK42+AK43+AK44+AK45+AK46+AK47+AK48)</f>
        <v>466688421</v>
      </c>
      <c r="AL39" s="317">
        <f t="shared" si="0"/>
        <v>1243810269</v>
      </c>
      <c r="AM39" s="317">
        <f>SUM(AM40+AM41+AM42+AM43+AM44+AM45+AM46+AM47+AM48)</f>
        <v>1195748829</v>
      </c>
      <c r="AN39" s="317">
        <f>SUM(AN40+AN41+AN42+AN43+AN44+AN45+AN46+AN47+AN48)</f>
        <v>1195748829</v>
      </c>
      <c r="AO39" s="251">
        <f t="shared" si="1"/>
        <v>48061440</v>
      </c>
      <c r="AP39" s="10"/>
    </row>
    <row r="40" spans="1:42" s="8" customFormat="1" ht="7.5" customHeight="1">
      <c r="A40" s="7"/>
      <c r="B40" s="10"/>
      <c r="C40" s="24"/>
      <c r="D40" s="10" t="s">
        <v>102</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318">
        <v>16040993</v>
      </c>
      <c r="AK40" s="318">
        <v>-1153906</v>
      </c>
      <c r="AL40" s="250">
        <v>14887087</v>
      </c>
      <c r="AM40" s="318">
        <v>9975604</v>
      </c>
      <c r="AN40" s="318">
        <v>9975604</v>
      </c>
      <c r="AO40" s="250">
        <f t="shared" si="1"/>
        <v>4911483</v>
      </c>
      <c r="AP40" s="10"/>
    </row>
    <row r="41" spans="1:42" s="8" customFormat="1" ht="7.5" customHeight="1">
      <c r="A41" s="7"/>
      <c r="B41" s="10"/>
      <c r="C41" s="24"/>
      <c r="D41" s="10" t="s">
        <v>103</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318">
        <v>3585000</v>
      </c>
      <c r="AK41" s="318">
        <v>13773385</v>
      </c>
      <c r="AL41" s="250">
        <v>17358385</v>
      </c>
      <c r="AM41" s="318">
        <v>15556178</v>
      </c>
      <c r="AN41" s="318">
        <v>15556178</v>
      </c>
      <c r="AO41" s="250">
        <f t="shared" si="1"/>
        <v>1802207</v>
      </c>
      <c r="AP41" s="10"/>
    </row>
    <row r="42" spans="1:42" s="8" customFormat="1" ht="7.5" customHeight="1">
      <c r="A42" s="7"/>
      <c r="B42" s="10"/>
      <c r="C42" s="24"/>
      <c r="D42" s="10" t="s">
        <v>438</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318">
        <v>2464673</v>
      </c>
      <c r="AK42" s="318">
        <v>1500000</v>
      </c>
      <c r="AL42" s="250">
        <v>3964673</v>
      </c>
      <c r="AM42" s="318">
        <v>2390249</v>
      </c>
      <c r="AN42" s="318">
        <v>2390249</v>
      </c>
      <c r="AO42" s="250">
        <f t="shared" si="1"/>
        <v>1574424</v>
      </c>
      <c r="AP42" s="10"/>
    </row>
    <row r="43" spans="1:42" s="8" customFormat="1" ht="7.5" customHeight="1">
      <c r="A43" s="7"/>
      <c r="B43" s="10"/>
      <c r="C43" s="24"/>
      <c r="D43" s="10" t="s">
        <v>104</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318">
        <v>13620000</v>
      </c>
      <c r="AK43" s="318">
        <v>4832285</v>
      </c>
      <c r="AL43" s="250">
        <v>18452285</v>
      </c>
      <c r="AM43" s="318">
        <v>18342575</v>
      </c>
      <c r="AN43" s="318">
        <v>18342575</v>
      </c>
      <c r="AO43" s="250">
        <f t="shared" si="1"/>
        <v>109710</v>
      </c>
      <c r="AP43" s="10"/>
    </row>
    <row r="44" spans="1:42" s="8" customFormat="1" ht="7.5" customHeight="1">
      <c r="A44" s="7"/>
      <c r="B44" s="10"/>
      <c r="C44" s="24"/>
      <c r="D44" s="10" t="s">
        <v>439</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318">
        <v>35911182</v>
      </c>
      <c r="AK44" s="318">
        <v>7957129</v>
      </c>
      <c r="AL44" s="250">
        <v>43868311</v>
      </c>
      <c r="AM44" s="318">
        <v>25491694</v>
      </c>
      <c r="AN44" s="318">
        <v>25491694</v>
      </c>
      <c r="AO44" s="250">
        <f t="shared" si="1"/>
        <v>18376617</v>
      </c>
      <c r="AP44" s="10"/>
    </row>
    <row r="45" spans="1:42" s="8" customFormat="1" ht="7.5" customHeight="1">
      <c r="A45" s="7"/>
      <c r="B45" s="10"/>
      <c r="C45" s="24"/>
      <c r="D45" s="10" t="s">
        <v>105</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318">
        <v>30000</v>
      </c>
      <c r="AK45" s="318">
        <v>0</v>
      </c>
      <c r="AL45" s="250">
        <v>30000</v>
      </c>
      <c r="AM45" s="318">
        <v>0</v>
      </c>
      <c r="AN45" s="318">
        <v>0</v>
      </c>
      <c r="AO45" s="250">
        <f t="shared" si="1"/>
        <v>30000</v>
      </c>
      <c r="AP45" s="10"/>
    </row>
    <row r="46" spans="1:42" s="8" customFormat="1" ht="7.5" customHeight="1">
      <c r="A46" s="7"/>
      <c r="B46" s="10"/>
      <c r="C46" s="24"/>
      <c r="D46" s="10" t="s">
        <v>106</v>
      </c>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318">
        <v>440000</v>
      </c>
      <c r="AK46" s="318">
        <v>0</v>
      </c>
      <c r="AL46" s="250">
        <v>440000</v>
      </c>
      <c r="AM46" s="318">
        <v>337310</v>
      </c>
      <c r="AN46" s="318">
        <v>337310</v>
      </c>
      <c r="AO46" s="250">
        <f t="shared" si="1"/>
        <v>102690</v>
      </c>
      <c r="AP46" s="10"/>
    </row>
    <row r="47" spans="1:42" s="8" customFormat="1" ht="7.5" customHeight="1">
      <c r="A47" s="7"/>
      <c r="B47" s="10"/>
      <c r="C47" s="24"/>
      <c r="D47" s="10" t="s">
        <v>107</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318">
        <v>420000</v>
      </c>
      <c r="AK47" s="318">
        <v>0</v>
      </c>
      <c r="AL47" s="250">
        <v>420000</v>
      </c>
      <c r="AM47" s="318">
        <v>194076</v>
      </c>
      <c r="AN47" s="318">
        <v>194076</v>
      </c>
      <c r="AO47" s="250">
        <f t="shared" si="1"/>
        <v>225924</v>
      </c>
      <c r="AP47" s="10"/>
    </row>
    <row r="48" spans="1:42" s="8" customFormat="1" ht="7.5" customHeight="1">
      <c r="A48" s="7"/>
      <c r="B48" s="10"/>
      <c r="C48" s="24"/>
      <c r="D48" s="10" t="s">
        <v>108</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318">
        <v>704610000</v>
      </c>
      <c r="AK48" s="318">
        <v>439779528</v>
      </c>
      <c r="AL48" s="250">
        <v>1144389528</v>
      </c>
      <c r="AM48" s="318">
        <v>1123461143</v>
      </c>
      <c r="AN48" s="318">
        <v>1123461143</v>
      </c>
      <c r="AO48" s="250">
        <f t="shared" si="1"/>
        <v>20928385</v>
      </c>
      <c r="AP48" s="10"/>
    </row>
    <row r="49" spans="1:42" s="8" customFormat="1" ht="7.5" customHeight="1">
      <c r="A49" s="7"/>
      <c r="B49" s="10"/>
      <c r="C49" s="127" t="s">
        <v>440</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317">
        <f>SUM(AJ50+AJ51+AJ52+AJ53+AJ54+AJ55+AJ56+AJ57+AJ58)</f>
        <v>0</v>
      </c>
      <c r="AK49" s="317">
        <f>SUM(AK50+AK51+AK52+AK53+AK54+AK55+AK56+AK57+AK58)</f>
        <v>0</v>
      </c>
      <c r="AL49" s="317">
        <f t="shared" si="0"/>
        <v>0</v>
      </c>
      <c r="AM49" s="317">
        <f>SUM(AM50+AM51+AM52+AM53+AM54+AM55+AM56+AM57+AM58)</f>
        <v>0</v>
      </c>
      <c r="AN49" s="317">
        <f>SUM(AN50+AN51+AN52+AN53+AN54+AN55+AN56+AN57+AN58)</f>
        <v>0</v>
      </c>
      <c r="AO49" s="251">
        <f t="shared" si="1"/>
        <v>0</v>
      </c>
      <c r="AP49" s="10"/>
    </row>
    <row r="50" spans="1:42" s="8" customFormat="1" ht="7.5" customHeight="1">
      <c r="A50" s="7"/>
      <c r="B50" s="10"/>
      <c r="C50" s="10"/>
      <c r="D50" s="10" t="s">
        <v>19</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318">
        <v>0</v>
      </c>
      <c r="AK50" s="318">
        <v>0</v>
      </c>
      <c r="AL50" s="250">
        <v>0</v>
      </c>
      <c r="AM50" s="318">
        <v>0</v>
      </c>
      <c r="AN50" s="318">
        <v>0</v>
      </c>
      <c r="AO50" s="250">
        <f t="shared" si="1"/>
        <v>0</v>
      </c>
      <c r="AP50" s="10"/>
    </row>
    <row r="51" spans="1:42" s="8" customFormat="1" ht="7.5" customHeight="1">
      <c r="A51" s="7"/>
      <c r="B51" s="10"/>
      <c r="C51" s="10"/>
      <c r="D51" s="10" t="s">
        <v>20</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318">
        <v>0</v>
      </c>
      <c r="AK51" s="318">
        <v>0</v>
      </c>
      <c r="AL51" s="250">
        <v>0</v>
      </c>
      <c r="AM51" s="318">
        <v>0</v>
      </c>
      <c r="AN51" s="318">
        <v>0</v>
      </c>
      <c r="AO51" s="250">
        <f t="shared" si="1"/>
        <v>0</v>
      </c>
      <c r="AP51" s="10"/>
    </row>
    <row r="52" spans="1:42" s="8" customFormat="1" ht="7.5" customHeight="1">
      <c r="A52" s="7"/>
      <c r="B52" s="10"/>
      <c r="C52" s="10"/>
      <c r="D52" s="10" t="s">
        <v>21</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318">
        <v>0</v>
      </c>
      <c r="AK52" s="318">
        <v>0</v>
      </c>
      <c r="AL52" s="250">
        <v>0</v>
      </c>
      <c r="AM52" s="318">
        <v>0</v>
      </c>
      <c r="AN52" s="318">
        <v>0</v>
      </c>
      <c r="AO52" s="250">
        <f t="shared" si="1"/>
        <v>0</v>
      </c>
      <c r="AP52" s="10"/>
    </row>
    <row r="53" spans="1:42" s="8" customFormat="1" ht="7.5" customHeight="1">
      <c r="A53" s="7"/>
      <c r="B53" s="10"/>
      <c r="C53" s="10"/>
      <c r="D53" s="10" t="s">
        <v>22</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318">
        <v>0</v>
      </c>
      <c r="AK53" s="318">
        <v>0</v>
      </c>
      <c r="AL53" s="250">
        <v>0</v>
      </c>
      <c r="AM53" s="318">
        <v>0</v>
      </c>
      <c r="AN53" s="318">
        <v>0</v>
      </c>
      <c r="AO53" s="250">
        <f t="shared" si="1"/>
        <v>0</v>
      </c>
      <c r="AP53" s="10"/>
    </row>
    <row r="54" spans="1:42" s="8" customFormat="1" ht="7.5" customHeight="1">
      <c r="A54" s="7"/>
      <c r="B54" s="10"/>
      <c r="C54" s="10"/>
      <c r="D54" s="10" t="s">
        <v>23</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318">
        <v>0</v>
      </c>
      <c r="AK54" s="318">
        <v>0</v>
      </c>
      <c r="AL54" s="250">
        <v>0</v>
      </c>
      <c r="AM54" s="318">
        <v>0</v>
      </c>
      <c r="AN54" s="318">
        <v>0</v>
      </c>
      <c r="AO54" s="250">
        <f t="shared" si="1"/>
        <v>0</v>
      </c>
      <c r="AP54" s="10"/>
    </row>
    <row r="55" spans="1:42" s="8" customFormat="1" ht="7.5" customHeight="1">
      <c r="A55" s="7"/>
      <c r="B55" s="10"/>
      <c r="C55" s="10"/>
      <c r="D55" s="10" t="s">
        <v>109</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318">
        <v>0</v>
      </c>
      <c r="AK55" s="318">
        <v>0</v>
      </c>
      <c r="AL55" s="250">
        <v>0</v>
      </c>
      <c r="AM55" s="318">
        <v>0</v>
      </c>
      <c r="AN55" s="318">
        <v>0</v>
      </c>
      <c r="AO55" s="250">
        <f t="shared" si="1"/>
        <v>0</v>
      </c>
      <c r="AP55" s="10"/>
    </row>
    <row r="56" spans="1:42" s="8" customFormat="1" ht="7.5" customHeight="1">
      <c r="A56" s="7"/>
      <c r="B56" s="10"/>
      <c r="C56" s="10"/>
      <c r="D56" s="10" t="s">
        <v>26</v>
      </c>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318">
        <v>0</v>
      </c>
      <c r="AK56" s="318">
        <v>0</v>
      </c>
      <c r="AL56" s="250">
        <v>0</v>
      </c>
      <c r="AM56" s="318">
        <v>0</v>
      </c>
      <c r="AN56" s="318">
        <v>0</v>
      </c>
      <c r="AO56" s="250">
        <f t="shared" si="1"/>
        <v>0</v>
      </c>
      <c r="AP56" s="10"/>
    </row>
    <row r="57" spans="1:42" s="8" customFormat="1" ht="7.5" customHeight="1">
      <c r="A57" s="7"/>
      <c r="B57" s="10"/>
      <c r="C57" s="10"/>
      <c r="D57" s="10" t="s">
        <v>27</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318">
        <v>0</v>
      </c>
      <c r="AK57" s="318">
        <v>0</v>
      </c>
      <c r="AL57" s="250">
        <v>0</v>
      </c>
      <c r="AM57" s="318">
        <v>0</v>
      </c>
      <c r="AN57" s="318">
        <v>0</v>
      </c>
      <c r="AO57" s="250">
        <f t="shared" si="1"/>
        <v>0</v>
      </c>
      <c r="AP57" s="10"/>
    </row>
    <row r="58" spans="1:42" s="8" customFormat="1" ht="7.5" customHeight="1">
      <c r="A58" s="7"/>
      <c r="B58" s="10"/>
      <c r="C58" s="10"/>
      <c r="D58" s="10" t="s">
        <v>28</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318">
        <v>0</v>
      </c>
      <c r="AK58" s="318">
        <v>0</v>
      </c>
      <c r="AL58" s="250">
        <v>0</v>
      </c>
      <c r="AM58" s="318">
        <v>0</v>
      </c>
      <c r="AN58" s="318">
        <v>0</v>
      </c>
      <c r="AO58" s="250">
        <f t="shared" si="1"/>
        <v>0</v>
      </c>
      <c r="AP58" s="10"/>
    </row>
    <row r="59" spans="1:42" s="8" customFormat="1" ht="7.5" customHeight="1">
      <c r="A59" s="7"/>
      <c r="B59" s="10"/>
      <c r="C59" s="127" t="s">
        <v>318</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317">
        <f>SUM(AJ60+AJ61+AJ62+AJ63+AJ64+AJ65+AJ66+AJ67+AJ68)</f>
        <v>0</v>
      </c>
      <c r="AK59" s="317">
        <f>SUM(AK60+AK61+AK62+AK63+AK64+AK65+AK66+AK67+AK68)</f>
        <v>2107237</v>
      </c>
      <c r="AL59" s="317">
        <f t="shared" si="0"/>
        <v>2107237</v>
      </c>
      <c r="AM59" s="317">
        <f>SUM(AM60+AM61+AM62+AM63+AM64+AM65+AM66+AM67+AM68)</f>
        <v>389046</v>
      </c>
      <c r="AN59" s="317">
        <f>SUM(AN60+AN61+AN62+AN63+AN64+AN65+AN66+AN67+AN68)</f>
        <v>389046</v>
      </c>
      <c r="AO59" s="251">
        <f t="shared" si="1"/>
        <v>1718191</v>
      </c>
      <c r="AP59" s="10"/>
    </row>
    <row r="60" spans="1:42" s="8" customFormat="1" ht="7.5" customHeight="1">
      <c r="A60" s="7"/>
      <c r="B60" s="10"/>
      <c r="C60" s="10"/>
      <c r="D60" s="10" t="s">
        <v>110</v>
      </c>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318">
        <v>0</v>
      </c>
      <c r="AK60" s="318">
        <v>1038857</v>
      </c>
      <c r="AL60" s="250">
        <v>1038857</v>
      </c>
      <c r="AM60" s="318">
        <v>13564</v>
      </c>
      <c r="AN60" s="318">
        <v>13564</v>
      </c>
      <c r="AO60" s="250">
        <f t="shared" si="1"/>
        <v>1025293</v>
      </c>
      <c r="AP60" s="10"/>
    </row>
    <row r="61" spans="1:42" s="8" customFormat="1" ht="7.5" customHeight="1">
      <c r="A61" s="7"/>
      <c r="B61" s="10"/>
      <c r="C61" s="10"/>
      <c r="D61" s="10" t="s">
        <v>111</v>
      </c>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318">
        <v>0</v>
      </c>
      <c r="AK61" s="318">
        <v>0</v>
      </c>
      <c r="AL61" s="250">
        <v>0</v>
      </c>
      <c r="AM61" s="318">
        <v>0</v>
      </c>
      <c r="AN61" s="318">
        <v>0</v>
      </c>
      <c r="AO61" s="250">
        <f t="shared" si="1"/>
        <v>0</v>
      </c>
      <c r="AP61" s="10"/>
    </row>
    <row r="62" spans="1:42" s="8" customFormat="1" ht="7.5" customHeight="1">
      <c r="A62" s="7"/>
      <c r="B62" s="10"/>
      <c r="C62" s="10"/>
      <c r="D62" s="10" t="s">
        <v>112</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318">
        <v>0</v>
      </c>
      <c r="AK62" s="318">
        <v>0</v>
      </c>
      <c r="AL62" s="250">
        <v>0</v>
      </c>
      <c r="AM62" s="318">
        <v>0</v>
      </c>
      <c r="AN62" s="318">
        <v>0</v>
      </c>
      <c r="AO62" s="250">
        <f t="shared" si="1"/>
        <v>0</v>
      </c>
      <c r="AP62" s="10"/>
    </row>
    <row r="63" spans="1:42" s="8" customFormat="1" ht="7.5" customHeight="1">
      <c r="A63" s="7"/>
      <c r="B63" s="10"/>
      <c r="C63" s="10"/>
      <c r="D63" s="10" t="s">
        <v>113</v>
      </c>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318">
        <v>0</v>
      </c>
      <c r="AK63" s="318">
        <v>0</v>
      </c>
      <c r="AL63" s="250">
        <v>0</v>
      </c>
      <c r="AM63" s="318">
        <v>0</v>
      </c>
      <c r="AN63" s="318">
        <v>0</v>
      </c>
      <c r="AO63" s="250">
        <f t="shared" si="1"/>
        <v>0</v>
      </c>
      <c r="AP63" s="10"/>
    </row>
    <row r="64" spans="1:42" s="8" customFormat="1" ht="7.5" customHeight="1">
      <c r="A64" s="7"/>
      <c r="B64" s="10"/>
      <c r="C64" s="10"/>
      <c r="D64" s="10" t="s">
        <v>114</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318">
        <v>0</v>
      </c>
      <c r="AK64" s="318">
        <v>0</v>
      </c>
      <c r="AL64" s="250">
        <v>0</v>
      </c>
      <c r="AM64" s="318">
        <v>0</v>
      </c>
      <c r="AN64" s="318">
        <v>0</v>
      </c>
      <c r="AO64" s="250">
        <f t="shared" si="1"/>
        <v>0</v>
      </c>
      <c r="AP64" s="10"/>
    </row>
    <row r="65" spans="1:42" s="8" customFormat="1" ht="7.5" customHeight="1">
      <c r="A65" s="7"/>
      <c r="B65" s="10"/>
      <c r="C65" s="10"/>
      <c r="D65" s="10" t="s">
        <v>115</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318">
        <v>0</v>
      </c>
      <c r="AK65" s="318">
        <v>988380</v>
      </c>
      <c r="AL65" s="250">
        <v>988380</v>
      </c>
      <c r="AM65" s="318">
        <v>375482</v>
      </c>
      <c r="AN65" s="318">
        <v>375482</v>
      </c>
      <c r="AO65" s="250">
        <f t="shared" si="1"/>
        <v>612898</v>
      </c>
      <c r="AP65" s="10"/>
    </row>
    <row r="66" spans="1:42" s="8" customFormat="1" ht="7.5" customHeight="1">
      <c r="A66" s="7"/>
      <c r="B66" s="10"/>
      <c r="C66" s="10"/>
      <c r="D66" s="10" t="s">
        <v>116</v>
      </c>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318">
        <v>0</v>
      </c>
      <c r="AK66" s="318">
        <v>0</v>
      </c>
      <c r="AL66" s="250">
        <v>0</v>
      </c>
      <c r="AM66" s="318">
        <v>0</v>
      </c>
      <c r="AN66" s="318">
        <v>0</v>
      </c>
      <c r="AO66" s="250">
        <f t="shared" si="1"/>
        <v>0</v>
      </c>
      <c r="AP66" s="10"/>
    </row>
    <row r="67" spans="1:42" s="8" customFormat="1" ht="7.5" customHeight="1">
      <c r="A67" s="7"/>
      <c r="B67" s="10"/>
      <c r="C67" s="10"/>
      <c r="D67" s="10" t="s">
        <v>117</v>
      </c>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318">
        <v>0</v>
      </c>
      <c r="AK67" s="318">
        <v>0</v>
      </c>
      <c r="AL67" s="250">
        <v>0</v>
      </c>
      <c r="AM67" s="318">
        <v>0</v>
      </c>
      <c r="AN67" s="318">
        <v>0</v>
      </c>
      <c r="AO67" s="250">
        <f t="shared" si="1"/>
        <v>0</v>
      </c>
      <c r="AP67" s="10"/>
    </row>
    <row r="68" spans="1:42" s="8" customFormat="1" ht="7.5" customHeight="1">
      <c r="A68" s="7"/>
      <c r="B68" s="10"/>
      <c r="C68" s="10"/>
      <c r="D68" s="10" t="s">
        <v>40</v>
      </c>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318">
        <v>0</v>
      </c>
      <c r="AK68" s="318">
        <v>80000</v>
      </c>
      <c r="AL68" s="250">
        <v>80000</v>
      </c>
      <c r="AM68" s="318">
        <v>0</v>
      </c>
      <c r="AN68" s="318">
        <v>0</v>
      </c>
      <c r="AO68" s="250">
        <f t="shared" si="1"/>
        <v>80000</v>
      </c>
      <c r="AP68" s="10"/>
    </row>
    <row r="69" spans="1:42" s="8" customFormat="1" ht="7.5" customHeight="1">
      <c r="A69" s="7"/>
      <c r="B69" s="10"/>
      <c r="C69" s="127" t="s">
        <v>319</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317">
        <f>SUM(AJ70+AJ71+AJ72)</f>
        <v>0</v>
      </c>
      <c r="AK69" s="317">
        <f>SUM(AK70+AK71+AK72)</f>
        <v>0</v>
      </c>
      <c r="AL69" s="317">
        <f t="shared" si="0"/>
        <v>0</v>
      </c>
      <c r="AM69" s="317">
        <f>SUM(AM70+AM71+AM72)</f>
        <v>0</v>
      </c>
      <c r="AN69" s="317">
        <f>SUM(AN70+AN71+AN72)</f>
        <v>0</v>
      </c>
      <c r="AO69" s="251">
        <f t="shared" si="1"/>
        <v>0</v>
      </c>
      <c r="AP69" s="10"/>
    </row>
    <row r="70" spans="1:42" s="8" customFormat="1" ht="7.5" customHeight="1">
      <c r="A70" s="7"/>
      <c r="B70" s="10"/>
      <c r="C70" s="10"/>
      <c r="D70" s="10" t="s">
        <v>118</v>
      </c>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318">
        <v>0</v>
      </c>
      <c r="AK70" s="318">
        <v>0</v>
      </c>
      <c r="AL70" s="250">
        <v>0</v>
      </c>
      <c r="AM70" s="318">
        <v>0</v>
      </c>
      <c r="AN70" s="318">
        <v>0</v>
      </c>
      <c r="AO70" s="250">
        <f t="shared" si="1"/>
        <v>0</v>
      </c>
      <c r="AP70" s="10"/>
    </row>
    <row r="71" spans="1:42" s="8" customFormat="1" ht="7.5" customHeight="1">
      <c r="A71" s="7"/>
      <c r="B71" s="10"/>
      <c r="C71" s="10"/>
      <c r="D71" s="10" t="s">
        <v>119</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318">
        <v>0</v>
      </c>
      <c r="AK71" s="318">
        <v>0</v>
      </c>
      <c r="AL71" s="250">
        <v>0</v>
      </c>
      <c r="AM71" s="318">
        <v>0</v>
      </c>
      <c r="AN71" s="318">
        <v>0</v>
      </c>
      <c r="AO71" s="250">
        <f t="shared" si="1"/>
        <v>0</v>
      </c>
      <c r="AP71" s="10"/>
    </row>
    <row r="72" spans="1:42" s="8" customFormat="1" ht="7.5" customHeight="1">
      <c r="A72" s="7"/>
      <c r="B72" s="10"/>
      <c r="C72" s="10"/>
      <c r="D72" s="10" t="s">
        <v>120</v>
      </c>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318">
        <v>0</v>
      </c>
      <c r="AK72" s="318">
        <v>0</v>
      </c>
      <c r="AL72" s="250">
        <v>0</v>
      </c>
      <c r="AM72" s="318">
        <v>0</v>
      </c>
      <c r="AN72" s="318">
        <v>0</v>
      </c>
      <c r="AO72" s="250">
        <f t="shared" si="1"/>
        <v>0</v>
      </c>
      <c r="AP72" s="10"/>
    </row>
    <row r="73" spans="1:42" s="8" customFormat="1" ht="7.5" customHeight="1">
      <c r="A73" s="7"/>
      <c r="B73" s="10"/>
      <c r="C73" s="127" t="s">
        <v>320</v>
      </c>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317">
        <f>SUM(AJ74+AJ75+AJ76+AJ77+AJ78+AJ80+AJ81)</f>
        <v>0</v>
      </c>
      <c r="AK73" s="317">
        <f>SUM(AK74+AK75+AK76+AK77+AK78+AK80+AK81)</f>
        <v>0</v>
      </c>
      <c r="AL73" s="317">
        <f t="shared" si="0"/>
        <v>0</v>
      </c>
      <c r="AM73" s="317">
        <f>SUM(AM74+AM75+AM76+AM77+AM78+AM80+AM81)</f>
        <v>0</v>
      </c>
      <c r="AN73" s="317">
        <f>SUM(AN74+AN75+AN76+AN77+AN78+AN80+AN81)</f>
        <v>0</v>
      </c>
      <c r="AO73" s="251">
        <f t="shared" si="1"/>
        <v>0</v>
      </c>
      <c r="AP73" s="10"/>
    </row>
    <row r="74" spans="1:42" s="8" customFormat="1" ht="7.5" customHeight="1">
      <c r="A74" s="7"/>
      <c r="B74" s="10"/>
      <c r="C74" s="10"/>
      <c r="D74" s="10" t="s">
        <v>321</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318">
        <v>0</v>
      </c>
      <c r="AK74" s="318">
        <v>0</v>
      </c>
      <c r="AL74" s="250">
        <v>0</v>
      </c>
      <c r="AM74" s="318">
        <v>0</v>
      </c>
      <c r="AN74" s="318">
        <v>0</v>
      </c>
      <c r="AO74" s="250">
        <f t="shared" si="1"/>
        <v>0</v>
      </c>
      <c r="AP74" s="10"/>
    </row>
    <row r="75" spans="1:42" s="8" customFormat="1" ht="7.5" customHeight="1">
      <c r="A75" s="7"/>
      <c r="B75" s="10"/>
      <c r="C75" s="10"/>
      <c r="D75" s="10" t="s">
        <v>121</v>
      </c>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318">
        <v>0</v>
      </c>
      <c r="AK75" s="318">
        <v>0</v>
      </c>
      <c r="AL75" s="250">
        <v>0</v>
      </c>
      <c r="AM75" s="318">
        <v>0</v>
      </c>
      <c r="AN75" s="318">
        <v>0</v>
      </c>
      <c r="AO75" s="250">
        <f t="shared" si="1"/>
        <v>0</v>
      </c>
      <c r="AP75" s="10"/>
    </row>
    <row r="76" spans="1:42" s="8" customFormat="1" ht="7.5" customHeight="1">
      <c r="A76" s="7"/>
      <c r="B76" s="10"/>
      <c r="C76" s="10"/>
      <c r="D76" s="10" t="s">
        <v>122</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318">
        <v>0</v>
      </c>
      <c r="AK76" s="318">
        <v>0</v>
      </c>
      <c r="AL76" s="250">
        <v>0</v>
      </c>
      <c r="AM76" s="318">
        <v>0</v>
      </c>
      <c r="AN76" s="318">
        <v>0</v>
      </c>
      <c r="AO76" s="250">
        <f t="shared" si="1"/>
        <v>0</v>
      </c>
      <c r="AP76" s="10"/>
    </row>
    <row r="77" spans="1:42" s="8" customFormat="1" ht="7.5" customHeight="1">
      <c r="A77" s="7"/>
      <c r="B77" s="10"/>
      <c r="C77" s="10"/>
      <c r="D77" s="10" t="s">
        <v>123</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318">
        <v>0</v>
      </c>
      <c r="AK77" s="318">
        <v>0</v>
      </c>
      <c r="AL77" s="250">
        <v>0</v>
      </c>
      <c r="AM77" s="318">
        <v>0</v>
      </c>
      <c r="AN77" s="318">
        <v>0</v>
      </c>
      <c r="AO77" s="250">
        <f t="shared" si="1"/>
        <v>0</v>
      </c>
      <c r="AP77" s="10"/>
    </row>
    <row r="78" spans="1:42" s="8" customFormat="1" ht="7.5" customHeight="1">
      <c r="A78" s="7"/>
      <c r="B78" s="10"/>
      <c r="C78" s="10"/>
      <c r="D78" s="10" t="s">
        <v>124</v>
      </c>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318">
        <v>0</v>
      </c>
      <c r="AK78" s="318">
        <v>0</v>
      </c>
      <c r="AL78" s="250">
        <v>0</v>
      </c>
      <c r="AM78" s="318">
        <v>0</v>
      </c>
      <c r="AN78" s="318">
        <v>0</v>
      </c>
      <c r="AO78" s="250">
        <f t="shared" si="1"/>
        <v>0</v>
      </c>
      <c r="AP78" s="10"/>
    </row>
    <row r="79" spans="1:42" s="8" customFormat="1" ht="7.5" customHeight="1">
      <c r="A79" s="7"/>
      <c r="B79" s="10"/>
      <c r="C79" s="10"/>
      <c r="D79" s="10" t="s">
        <v>360</v>
      </c>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318">
        <v>0</v>
      </c>
      <c r="AK79" s="318">
        <v>0</v>
      </c>
      <c r="AL79" s="250">
        <v>0</v>
      </c>
      <c r="AM79" s="318">
        <v>0</v>
      </c>
      <c r="AN79" s="318">
        <v>0</v>
      </c>
      <c r="AO79" s="250">
        <f t="shared" si="1"/>
        <v>0</v>
      </c>
      <c r="AP79" s="10"/>
    </row>
    <row r="80" spans="1:42" s="8" customFormat="1" ht="7.5" customHeight="1">
      <c r="A80" s="7"/>
      <c r="B80" s="10"/>
      <c r="C80" s="10"/>
      <c r="D80" s="10" t="s">
        <v>125</v>
      </c>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318">
        <v>0</v>
      </c>
      <c r="AK80" s="318">
        <v>0</v>
      </c>
      <c r="AL80" s="250">
        <v>0</v>
      </c>
      <c r="AM80" s="318">
        <v>0</v>
      </c>
      <c r="AN80" s="318">
        <v>0</v>
      </c>
      <c r="AO80" s="250">
        <f t="shared" si="1"/>
        <v>0</v>
      </c>
      <c r="AP80" s="10"/>
    </row>
    <row r="81" spans="1:42" s="8" customFormat="1" ht="7.5" customHeight="1">
      <c r="A81" s="7"/>
      <c r="B81" s="10"/>
      <c r="C81" s="10"/>
      <c r="D81" s="10" t="s">
        <v>441</v>
      </c>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318">
        <v>0</v>
      </c>
      <c r="AK81" s="318">
        <v>0</v>
      </c>
      <c r="AL81" s="250">
        <v>0</v>
      </c>
      <c r="AM81" s="318">
        <v>0</v>
      </c>
      <c r="AN81" s="318">
        <v>0</v>
      </c>
      <c r="AO81" s="250">
        <f t="shared" si="1"/>
        <v>0</v>
      </c>
      <c r="AP81" s="10"/>
    </row>
    <row r="82" spans="1:42" s="8" customFormat="1" ht="7.5" customHeight="1">
      <c r="A82" s="7"/>
      <c r="B82" s="10"/>
      <c r="C82" s="127" t="s">
        <v>76</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317">
        <f>SUM(AJ83+AJ84+AJ85)</f>
        <v>0</v>
      </c>
      <c r="AK82" s="317">
        <f>SUM(AK83+AK84+AK85)</f>
        <v>0</v>
      </c>
      <c r="AL82" s="317">
        <f t="shared" ref="AL82:AL86" si="2">SUM(AJ82+AK82)</f>
        <v>0</v>
      </c>
      <c r="AM82" s="317">
        <f>SUM(AM83+AM84+AM85)</f>
        <v>0</v>
      </c>
      <c r="AN82" s="317">
        <f>SUM(AN83+AN84+AN85)</f>
        <v>0</v>
      </c>
      <c r="AO82" s="251">
        <f t="shared" si="1"/>
        <v>0</v>
      </c>
      <c r="AP82" s="10"/>
    </row>
    <row r="83" spans="1:42" s="8" customFormat="1" ht="7.5" customHeight="1">
      <c r="A83" s="7"/>
      <c r="B83" s="10"/>
      <c r="C83" s="10"/>
      <c r="D83" s="10" t="s">
        <v>17</v>
      </c>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318">
        <v>0</v>
      </c>
      <c r="AK83" s="318">
        <v>0</v>
      </c>
      <c r="AL83" s="318">
        <v>0</v>
      </c>
      <c r="AM83" s="318">
        <v>0</v>
      </c>
      <c r="AN83" s="318">
        <v>0</v>
      </c>
      <c r="AO83" s="318">
        <v>0</v>
      </c>
      <c r="AP83" s="10"/>
    </row>
    <row r="84" spans="1:42" s="8" customFormat="1" ht="7.5" customHeight="1">
      <c r="A84" s="7"/>
      <c r="B84" s="10"/>
      <c r="C84" s="10"/>
      <c r="D84" s="10" t="s">
        <v>11</v>
      </c>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318">
        <v>0</v>
      </c>
      <c r="AK84" s="318">
        <v>0</v>
      </c>
      <c r="AL84" s="318">
        <v>0</v>
      </c>
      <c r="AM84" s="318">
        <v>0</v>
      </c>
      <c r="AN84" s="318">
        <v>0</v>
      </c>
      <c r="AO84" s="318">
        <v>0</v>
      </c>
      <c r="AP84" s="10"/>
    </row>
    <row r="85" spans="1:42" s="8" customFormat="1" ht="7.5" customHeight="1">
      <c r="A85" s="7"/>
      <c r="B85" s="127"/>
      <c r="C85" s="284"/>
      <c r="D85" s="10" t="s">
        <v>18</v>
      </c>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318">
        <v>0</v>
      </c>
      <c r="AK85" s="318">
        <v>0</v>
      </c>
      <c r="AL85" s="318">
        <v>0</v>
      </c>
      <c r="AM85" s="318">
        <v>0</v>
      </c>
      <c r="AN85" s="318">
        <v>0</v>
      </c>
      <c r="AO85" s="318">
        <v>0</v>
      </c>
      <c r="AP85" s="10"/>
    </row>
    <row r="86" spans="1:42" s="8" customFormat="1" ht="7.5" customHeight="1">
      <c r="A86" s="7"/>
      <c r="B86" s="127"/>
      <c r="C86" s="280" t="s">
        <v>236</v>
      </c>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317">
        <f>SUM(AJ87+AJ88+AJ89+AJ90+AJ91+AJ92+AJ93)</f>
        <v>0</v>
      </c>
      <c r="AK86" s="317">
        <f>SUM(AK87+AK88+AK89+AK90+AK91+AK92+AK93)</f>
        <v>0</v>
      </c>
      <c r="AL86" s="317">
        <f t="shared" si="2"/>
        <v>0</v>
      </c>
      <c r="AM86" s="317">
        <f>SUM(AM87+AM88+AM89+AM90+AM91+AM92+AM93)</f>
        <v>0</v>
      </c>
      <c r="AN86" s="317">
        <f>SUM(AN87+AN88+AN89+AN90+AN91+AN92+AN93)</f>
        <v>0</v>
      </c>
      <c r="AO86" s="251">
        <f t="shared" ref="AO86" si="3">SUM(AL86-AM86)</f>
        <v>0</v>
      </c>
      <c r="AP86" s="10"/>
    </row>
    <row r="87" spans="1:42" s="8" customFormat="1" ht="7.5" customHeight="1">
      <c r="A87" s="7"/>
      <c r="B87" s="127"/>
      <c r="C87" s="284"/>
      <c r="D87" s="10" t="s">
        <v>126</v>
      </c>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318">
        <v>0</v>
      </c>
      <c r="AK87" s="318">
        <v>0</v>
      </c>
      <c r="AL87" s="318">
        <v>0</v>
      </c>
      <c r="AM87" s="318">
        <v>0</v>
      </c>
      <c r="AN87" s="318">
        <v>0</v>
      </c>
      <c r="AO87" s="318">
        <v>0</v>
      </c>
      <c r="AP87" s="10"/>
    </row>
    <row r="88" spans="1:42" s="8" customFormat="1" ht="7.5" customHeight="1">
      <c r="A88" s="7"/>
      <c r="B88" s="127"/>
      <c r="C88" s="284"/>
      <c r="D88" s="10" t="s">
        <v>64</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318">
        <v>0</v>
      </c>
      <c r="AK88" s="318">
        <v>0</v>
      </c>
      <c r="AL88" s="318">
        <v>0</v>
      </c>
      <c r="AM88" s="318">
        <v>0</v>
      </c>
      <c r="AN88" s="318">
        <v>0</v>
      </c>
      <c r="AO88" s="318">
        <v>0</v>
      </c>
      <c r="AP88" s="10"/>
    </row>
    <row r="89" spans="1:42" s="8" customFormat="1" ht="7.5" customHeight="1">
      <c r="A89" s="7"/>
      <c r="B89" s="127"/>
      <c r="C89" s="284"/>
      <c r="D89" s="10" t="s">
        <v>65</v>
      </c>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318">
        <v>0</v>
      </c>
      <c r="AK89" s="318">
        <v>0</v>
      </c>
      <c r="AL89" s="318">
        <v>0</v>
      </c>
      <c r="AM89" s="318">
        <v>0</v>
      </c>
      <c r="AN89" s="318">
        <v>0</v>
      </c>
      <c r="AO89" s="318">
        <v>0</v>
      </c>
      <c r="AP89" s="10"/>
    </row>
    <row r="90" spans="1:42" s="8" customFormat="1" ht="7.5" customHeight="1">
      <c r="A90" s="7"/>
      <c r="B90" s="127"/>
      <c r="C90" s="284"/>
      <c r="D90" s="10" t="s">
        <v>66</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318">
        <v>0</v>
      </c>
      <c r="AK90" s="318">
        <v>0</v>
      </c>
      <c r="AL90" s="318">
        <v>0</v>
      </c>
      <c r="AM90" s="318">
        <v>0</v>
      </c>
      <c r="AN90" s="318">
        <v>0</v>
      </c>
      <c r="AO90" s="318">
        <v>0</v>
      </c>
      <c r="AP90" s="10"/>
    </row>
    <row r="91" spans="1:42" s="8" customFormat="1" ht="7.5" customHeight="1">
      <c r="A91" s="7"/>
      <c r="B91" s="127"/>
      <c r="C91" s="284"/>
      <c r="D91" s="10" t="s">
        <v>67</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318">
        <v>0</v>
      </c>
      <c r="AK91" s="318">
        <v>0</v>
      </c>
      <c r="AL91" s="318">
        <v>0</v>
      </c>
      <c r="AM91" s="318">
        <v>0</v>
      </c>
      <c r="AN91" s="318">
        <v>0</v>
      </c>
      <c r="AO91" s="318">
        <v>0</v>
      </c>
      <c r="AP91" s="10"/>
    </row>
    <row r="92" spans="1:42" s="8" customFormat="1" ht="7.5" customHeight="1">
      <c r="A92" s="7"/>
      <c r="B92" s="127"/>
      <c r="C92" s="284"/>
      <c r="D92" s="10" t="s">
        <v>68</v>
      </c>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318">
        <v>0</v>
      </c>
      <c r="AK92" s="318">
        <v>0</v>
      </c>
      <c r="AL92" s="318">
        <v>0</v>
      </c>
      <c r="AM92" s="318">
        <v>0</v>
      </c>
      <c r="AN92" s="318">
        <v>0</v>
      </c>
      <c r="AO92" s="318">
        <v>0</v>
      </c>
      <c r="AP92" s="13"/>
    </row>
    <row r="93" spans="1:42" s="8" customFormat="1" ht="7.5" customHeight="1">
      <c r="A93" s="7"/>
      <c r="B93" s="127"/>
      <c r="C93" s="284"/>
      <c r="D93" s="10" t="s">
        <v>322</v>
      </c>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318">
        <v>0</v>
      </c>
      <c r="AK93" s="318">
        <v>0</v>
      </c>
      <c r="AL93" s="318">
        <v>0</v>
      </c>
      <c r="AM93" s="318">
        <v>0</v>
      </c>
      <c r="AN93" s="318">
        <v>0</v>
      </c>
      <c r="AO93" s="318">
        <v>0</v>
      </c>
      <c r="AP93" s="10"/>
    </row>
    <row r="94" spans="1:42" s="8" customFormat="1" ht="7.5" customHeight="1">
      <c r="A94" s="7"/>
      <c r="B94" s="9"/>
      <c r="C94" s="81"/>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11"/>
      <c r="AK94" s="11"/>
      <c r="AL94" s="11"/>
      <c r="AM94" s="11"/>
      <c r="AN94" s="11"/>
      <c r="AO94" s="11"/>
      <c r="AP94" s="10"/>
    </row>
    <row r="95" spans="1:42" s="8" customFormat="1" ht="7.5" customHeight="1">
      <c r="A95" s="7"/>
      <c r="B95" s="9"/>
      <c r="C95" s="81"/>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11"/>
      <c r="AK95" s="11"/>
      <c r="AL95" s="11"/>
      <c r="AM95" s="11"/>
      <c r="AN95" s="11"/>
      <c r="AO95" s="11"/>
      <c r="AP95" s="10"/>
    </row>
    <row r="96" spans="1:42" s="8" customFormat="1" ht="7.5" customHeight="1">
      <c r="A96" s="7"/>
      <c r="B96" s="9"/>
      <c r="C96" s="81"/>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11"/>
      <c r="AK96" s="11"/>
      <c r="AL96" s="11"/>
      <c r="AM96" s="11"/>
      <c r="AN96" s="11"/>
      <c r="AO96" s="11"/>
      <c r="AP96" s="10"/>
    </row>
    <row r="97" spans="1:42" s="8" customFormat="1" ht="6.75" customHeight="1">
      <c r="A97" s="122"/>
      <c r="B97" s="124"/>
      <c r="C97" s="125"/>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6"/>
      <c r="AK97" s="126"/>
      <c r="AL97" s="126"/>
      <c r="AM97" s="126"/>
      <c r="AN97" s="126"/>
      <c r="AO97" s="126"/>
      <c r="AP97" s="123"/>
    </row>
    <row r="98" spans="1:42" s="8" customFormat="1" ht="6.75" customHeight="1">
      <c r="A98" s="7"/>
      <c r="B98" s="9"/>
      <c r="C98" s="81"/>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11"/>
      <c r="AK98" s="11"/>
      <c r="AL98" s="11"/>
      <c r="AM98" s="11"/>
      <c r="AN98" s="11"/>
      <c r="AO98" s="11"/>
      <c r="AP98" s="10"/>
    </row>
    <row r="99" spans="1:42" s="12" customFormat="1" ht="12" customHeight="1">
      <c r="A99" s="10"/>
      <c r="B99" s="9" t="s">
        <v>323</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1"/>
      <c r="AK99" s="11"/>
      <c r="AL99" s="11"/>
      <c r="AM99" s="11"/>
      <c r="AN99" s="11"/>
      <c r="AO99" s="319"/>
      <c r="AP99" s="10"/>
    </row>
    <row r="100" spans="1:42" s="8" customFormat="1" ht="5.25" customHeight="1">
      <c r="A100" s="12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1"/>
      <c r="AK100" s="11"/>
      <c r="AL100" s="11"/>
      <c r="AM100" s="11"/>
      <c r="AN100" s="11"/>
      <c r="AO100" s="11"/>
      <c r="AP100" s="13"/>
    </row>
    <row r="101" spans="1:42" s="322" customFormat="1" ht="15" customHeight="1">
      <c r="A101" s="320"/>
      <c r="B101" s="316" t="s">
        <v>326</v>
      </c>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1">
        <f>SUM(AJ102+AJ110+AJ120+AJ130+AJ140+AJ150+AJ154+AJ163+AJ167)</f>
        <v>0</v>
      </c>
      <c r="AK101" s="321">
        <f t="shared" ref="AK101:AO101" si="4">SUM(AK102+AK110+AK120+AK130+AK140+AK150+AK154+AK163+AK167)</f>
        <v>0</v>
      </c>
      <c r="AL101" s="321">
        <f t="shared" si="4"/>
        <v>0</v>
      </c>
      <c r="AM101" s="321">
        <f t="shared" si="4"/>
        <v>0</v>
      </c>
      <c r="AN101" s="321">
        <f t="shared" si="4"/>
        <v>0</v>
      </c>
      <c r="AO101" s="321">
        <f t="shared" si="4"/>
        <v>0</v>
      </c>
      <c r="AP101" s="320"/>
    </row>
    <row r="102" spans="1:42" s="8" customFormat="1" ht="7.5" customHeight="1">
      <c r="A102" s="10"/>
      <c r="B102" s="10"/>
      <c r="C102" s="29" t="s">
        <v>5</v>
      </c>
      <c r="D102" s="127"/>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317">
        <f>SUM(AJ103+AJ104+AJ105+AJ106+AJ107+AJ108+AJ109)</f>
        <v>0</v>
      </c>
      <c r="AK102" s="317">
        <f t="shared" ref="AK102:AO102" si="5">SUM(AK103+AK104+AK105+AK106+AK107+AK108+AK109)</f>
        <v>0</v>
      </c>
      <c r="AL102" s="317">
        <f t="shared" si="5"/>
        <v>0</v>
      </c>
      <c r="AM102" s="317">
        <f t="shared" si="5"/>
        <v>0</v>
      </c>
      <c r="AN102" s="317">
        <f t="shared" si="5"/>
        <v>0</v>
      </c>
      <c r="AO102" s="317">
        <f t="shared" si="5"/>
        <v>0</v>
      </c>
      <c r="AP102" s="10"/>
    </row>
    <row r="103" spans="1:42" s="8" customFormat="1" ht="7.5" customHeight="1">
      <c r="A103" s="10"/>
      <c r="B103" s="10"/>
      <c r="C103" s="24"/>
      <c r="D103" s="10" t="s">
        <v>89</v>
      </c>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318">
        <v>0</v>
      </c>
      <c r="AK103" s="318">
        <v>0</v>
      </c>
      <c r="AL103" s="318">
        <v>0</v>
      </c>
      <c r="AM103" s="318">
        <v>0</v>
      </c>
      <c r="AN103" s="318">
        <v>0</v>
      </c>
      <c r="AO103" s="318">
        <v>0</v>
      </c>
      <c r="AP103" s="10"/>
    </row>
    <row r="104" spans="1:42" s="8" customFormat="1" ht="7.5" customHeight="1">
      <c r="A104" s="10"/>
      <c r="B104" s="10"/>
      <c r="C104" s="24"/>
      <c r="D104" s="10" t="s">
        <v>90</v>
      </c>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318">
        <v>0</v>
      </c>
      <c r="AK104" s="318">
        <v>0</v>
      </c>
      <c r="AL104" s="318">
        <v>0</v>
      </c>
      <c r="AM104" s="318">
        <v>0</v>
      </c>
      <c r="AN104" s="318">
        <v>0</v>
      </c>
      <c r="AO104" s="318">
        <v>0</v>
      </c>
      <c r="AP104" s="10"/>
    </row>
    <row r="105" spans="1:42" s="8" customFormat="1" ht="7.5" customHeight="1">
      <c r="A105" s="10"/>
      <c r="B105" s="10"/>
      <c r="C105" s="24"/>
      <c r="D105" s="10" t="s">
        <v>91</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318">
        <v>0</v>
      </c>
      <c r="AK105" s="318">
        <v>0</v>
      </c>
      <c r="AL105" s="318">
        <v>0</v>
      </c>
      <c r="AM105" s="318">
        <v>0</v>
      </c>
      <c r="AN105" s="318">
        <v>0</v>
      </c>
      <c r="AO105" s="318">
        <v>0</v>
      </c>
      <c r="AP105" s="10"/>
    </row>
    <row r="106" spans="1:42" s="8" customFormat="1" ht="7.5" customHeight="1">
      <c r="A106" s="10"/>
      <c r="B106" s="10"/>
      <c r="C106" s="24"/>
      <c r="D106" s="10" t="s">
        <v>92</v>
      </c>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318">
        <v>0</v>
      </c>
      <c r="AK106" s="318">
        <v>0</v>
      </c>
      <c r="AL106" s="318">
        <v>0</v>
      </c>
      <c r="AM106" s="318">
        <v>0</v>
      </c>
      <c r="AN106" s="318">
        <v>0</v>
      </c>
      <c r="AO106" s="318">
        <v>0</v>
      </c>
      <c r="AP106" s="10"/>
    </row>
    <row r="107" spans="1:42" s="8" customFormat="1" ht="7.5" customHeight="1">
      <c r="A107" s="10"/>
      <c r="B107" s="10"/>
      <c r="C107" s="24"/>
      <c r="D107" s="10" t="s">
        <v>93</v>
      </c>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318">
        <v>0</v>
      </c>
      <c r="AK107" s="318">
        <v>0</v>
      </c>
      <c r="AL107" s="318">
        <v>0</v>
      </c>
      <c r="AM107" s="318">
        <v>0</v>
      </c>
      <c r="AN107" s="318">
        <v>0</v>
      </c>
      <c r="AO107" s="318">
        <v>0</v>
      </c>
      <c r="AP107" s="10"/>
    </row>
    <row r="108" spans="1:42" s="8" customFormat="1" ht="7.5" customHeight="1">
      <c r="A108" s="10"/>
      <c r="B108" s="10"/>
      <c r="C108" s="24"/>
      <c r="D108" s="10" t="s">
        <v>94</v>
      </c>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318">
        <v>0</v>
      </c>
      <c r="AK108" s="318">
        <v>0</v>
      </c>
      <c r="AL108" s="318">
        <v>0</v>
      </c>
      <c r="AM108" s="318">
        <v>0</v>
      </c>
      <c r="AN108" s="318">
        <v>0</v>
      </c>
      <c r="AO108" s="318">
        <v>0</v>
      </c>
      <c r="AP108" s="10"/>
    </row>
    <row r="109" spans="1:42" s="8" customFormat="1" ht="7.5" customHeight="1">
      <c r="A109" s="10"/>
      <c r="B109" s="10"/>
      <c r="C109" s="24"/>
      <c r="D109" s="10" t="s">
        <v>95</v>
      </c>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318">
        <v>0</v>
      </c>
      <c r="AK109" s="318">
        <v>0</v>
      </c>
      <c r="AL109" s="318">
        <v>0</v>
      </c>
      <c r="AM109" s="318">
        <v>0</v>
      </c>
      <c r="AN109" s="318">
        <v>0</v>
      </c>
      <c r="AO109" s="318">
        <v>0</v>
      </c>
      <c r="AP109" s="10"/>
    </row>
    <row r="110" spans="1:42" s="8" customFormat="1" ht="7.5" customHeight="1">
      <c r="A110" s="10"/>
      <c r="B110" s="10"/>
      <c r="C110" s="29" t="s">
        <v>24</v>
      </c>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317">
        <f>SUM(AJ111+AJ112+AJ113+AJ114+AJ115+AJ116+AJ117+AJ118+AJ119)</f>
        <v>0</v>
      </c>
      <c r="AK110" s="317">
        <f t="shared" ref="AK110:AO110" si="6">SUM(AK111+AK112+AK113+AK114+AK115+AK116+AK117+AK118+AK119)</f>
        <v>0</v>
      </c>
      <c r="AL110" s="317">
        <f t="shared" si="6"/>
        <v>0</v>
      </c>
      <c r="AM110" s="317">
        <f t="shared" si="6"/>
        <v>0</v>
      </c>
      <c r="AN110" s="317">
        <f t="shared" si="6"/>
        <v>0</v>
      </c>
      <c r="AO110" s="317">
        <f t="shared" si="6"/>
        <v>0</v>
      </c>
      <c r="AP110" s="10"/>
    </row>
    <row r="111" spans="1:42" s="8" customFormat="1" ht="7.5" customHeight="1">
      <c r="A111" s="10"/>
      <c r="B111" s="10"/>
      <c r="C111" s="24"/>
      <c r="D111" s="10" t="s">
        <v>435</v>
      </c>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318">
        <v>0</v>
      </c>
      <c r="AK111" s="318">
        <v>0</v>
      </c>
      <c r="AL111" s="318">
        <v>0</v>
      </c>
      <c r="AM111" s="318">
        <v>0</v>
      </c>
      <c r="AN111" s="318">
        <v>0</v>
      </c>
      <c r="AO111" s="318">
        <v>0</v>
      </c>
      <c r="AP111" s="10"/>
    </row>
    <row r="112" spans="1:42" s="8" customFormat="1" ht="7.5" customHeight="1">
      <c r="A112" s="10"/>
      <c r="B112" s="10"/>
      <c r="C112" s="24"/>
      <c r="D112" s="10" t="s">
        <v>96</v>
      </c>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318">
        <v>0</v>
      </c>
      <c r="AK112" s="318">
        <v>0</v>
      </c>
      <c r="AL112" s="318">
        <v>0</v>
      </c>
      <c r="AM112" s="318">
        <v>0</v>
      </c>
      <c r="AN112" s="318">
        <v>0</v>
      </c>
      <c r="AO112" s="318">
        <v>0</v>
      </c>
      <c r="AP112" s="10"/>
    </row>
    <row r="113" spans="1:42" s="8" customFormat="1" ht="7.5" customHeight="1">
      <c r="A113" s="10"/>
      <c r="B113" s="10"/>
      <c r="C113" s="24"/>
      <c r="D113" s="10" t="s">
        <v>436</v>
      </c>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318">
        <v>0</v>
      </c>
      <c r="AK113" s="318">
        <v>0</v>
      </c>
      <c r="AL113" s="318">
        <v>0</v>
      </c>
      <c r="AM113" s="318">
        <v>0</v>
      </c>
      <c r="AN113" s="318">
        <v>0</v>
      </c>
      <c r="AO113" s="318">
        <v>0</v>
      </c>
      <c r="AP113" s="10"/>
    </row>
    <row r="114" spans="1:42" s="8" customFormat="1" ht="7.5" customHeight="1">
      <c r="A114" s="10"/>
      <c r="B114" s="10"/>
      <c r="C114" s="24"/>
      <c r="D114" s="10" t="s">
        <v>97</v>
      </c>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318">
        <v>0</v>
      </c>
      <c r="AK114" s="318">
        <v>0</v>
      </c>
      <c r="AL114" s="318">
        <v>0</v>
      </c>
      <c r="AM114" s="318">
        <v>0</v>
      </c>
      <c r="AN114" s="318">
        <v>0</v>
      </c>
      <c r="AO114" s="318">
        <v>0</v>
      </c>
      <c r="AP114" s="10"/>
    </row>
    <row r="115" spans="1:42" s="8" customFormat="1" ht="7.5" customHeight="1">
      <c r="A115" s="10"/>
      <c r="B115" s="10"/>
      <c r="C115" s="24"/>
      <c r="D115" s="10" t="s">
        <v>98</v>
      </c>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318">
        <v>0</v>
      </c>
      <c r="AK115" s="318">
        <v>0</v>
      </c>
      <c r="AL115" s="318">
        <v>0</v>
      </c>
      <c r="AM115" s="318">
        <v>0</v>
      </c>
      <c r="AN115" s="318">
        <v>0</v>
      </c>
      <c r="AO115" s="318">
        <v>0</v>
      </c>
      <c r="AP115" s="10"/>
    </row>
    <row r="116" spans="1:42" s="8" customFormat="1" ht="7.5" customHeight="1">
      <c r="A116" s="10"/>
      <c r="B116" s="10"/>
      <c r="C116" s="24"/>
      <c r="D116" s="10" t="s">
        <v>99</v>
      </c>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318">
        <v>0</v>
      </c>
      <c r="AK116" s="318">
        <v>0</v>
      </c>
      <c r="AL116" s="318">
        <v>0</v>
      </c>
      <c r="AM116" s="318">
        <v>0</v>
      </c>
      <c r="AN116" s="318">
        <v>0</v>
      </c>
      <c r="AO116" s="318">
        <v>0</v>
      </c>
      <c r="AP116" s="10"/>
    </row>
    <row r="117" spans="1:42" s="8" customFormat="1" ht="7.5" customHeight="1">
      <c r="A117" s="10"/>
      <c r="B117" s="10"/>
      <c r="C117" s="24"/>
      <c r="D117" s="10" t="s">
        <v>437</v>
      </c>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318">
        <v>0</v>
      </c>
      <c r="AK117" s="318">
        <v>0</v>
      </c>
      <c r="AL117" s="318">
        <v>0</v>
      </c>
      <c r="AM117" s="318">
        <v>0</v>
      </c>
      <c r="AN117" s="318">
        <v>0</v>
      </c>
      <c r="AO117" s="318">
        <v>0</v>
      </c>
      <c r="AP117" s="10"/>
    </row>
    <row r="118" spans="1:42" s="8" customFormat="1" ht="7.5" customHeight="1">
      <c r="A118" s="10"/>
      <c r="B118" s="10"/>
      <c r="C118" s="24"/>
      <c r="D118" s="10" t="s">
        <v>100</v>
      </c>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318">
        <v>0</v>
      </c>
      <c r="AK118" s="318">
        <v>0</v>
      </c>
      <c r="AL118" s="318">
        <v>0</v>
      </c>
      <c r="AM118" s="318">
        <v>0</v>
      </c>
      <c r="AN118" s="318">
        <v>0</v>
      </c>
      <c r="AO118" s="318">
        <v>0</v>
      </c>
      <c r="AP118" s="10"/>
    </row>
    <row r="119" spans="1:42" s="8" customFormat="1" ht="7.5" customHeight="1">
      <c r="A119" s="10"/>
      <c r="B119" s="10"/>
      <c r="C119" s="24"/>
      <c r="D119" s="10" t="s">
        <v>101</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318">
        <v>0</v>
      </c>
      <c r="AK119" s="318">
        <v>0</v>
      </c>
      <c r="AL119" s="318">
        <v>0</v>
      </c>
      <c r="AM119" s="318">
        <v>0</v>
      </c>
      <c r="AN119" s="318">
        <v>0</v>
      </c>
      <c r="AO119" s="318">
        <v>0</v>
      </c>
      <c r="AP119" s="10"/>
    </row>
    <row r="120" spans="1:42" s="8" customFormat="1" ht="7.5" customHeight="1">
      <c r="A120" s="10"/>
      <c r="B120" s="10"/>
      <c r="C120" s="29" t="s">
        <v>25</v>
      </c>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317">
        <f>SUM(AJ121+AJ122+AJ123+AJ124+AJ125+AJ126+AJ127+AJ128+AJ129)</f>
        <v>0</v>
      </c>
      <c r="AK120" s="317">
        <f t="shared" ref="AK120:AO120" si="7">SUM(AK121+AK122+AK123+AK124+AK125+AK126+AK127+AK128+AK129)</f>
        <v>0</v>
      </c>
      <c r="AL120" s="317">
        <f t="shared" si="7"/>
        <v>0</v>
      </c>
      <c r="AM120" s="317">
        <f t="shared" si="7"/>
        <v>0</v>
      </c>
      <c r="AN120" s="317">
        <f t="shared" si="7"/>
        <v>0</v>
      </c>
      <c r="AO120" s="317">
        <f t="shared" si="7"/>
        <v>0</v>
      </c>
      <c r="AP120" s="10"/>
    </row>
    <row r="121" spans="1:42" s="8" customFormat="1" ht="7.5" customHeight="1">
      <c r="A121" s="10"/>
      <c r="B121" s="10"/>
      <c r="C121" s="24"/>
      <c r="D121" s="10" t="s">
        <v>102</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318">
        <v>0</v>
      </c>
      <c r="AK121" s="318">
        <v>0</v>
      </c>
      <c r="AL121" s="318">
        <v>0</v>
      </c>
      <c r="AM121" s="318">
        <v>0</v>
      </c>
      <c r="AN121" s="318">
        <v>0</v>
      </c>
      <c r="AO121" s="318">
        <v>0</v>
      </c>
      <c r="AP121" s="10"/>
    </row>
    <row r="122" spans="1:42" s="8" customFormat="1" ht="7.5" customHeight="1">
      <c r="A122" s="10"/>
      <c r="B122" s="10"/>
      <c r="C122" s="24"/>
      <c r="D122" s="10" t="s">
        <v>103</v>
      </c>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318">
        <v>0</v>
      </c>
      <c r="AK122" s="318">
        <v>0</v>
      </c>
      <c r="AL122" s="318">
        <v>0</v>
      </c>
      <c r="AM122" s="318">
        <v>0</v>
      </c>
      <c r="AN122" s="318">
        <v>0</v>
      </c>
      <c r="AO122" s="318">
        <v>0</v>
      </c>
      <c r="AP122" s="10"/>
    </row>
    <row r="123" spans="1:42" s="8" customFormat="1" ht="7.5" customHeight="1">
      <c r="A123" s="10"/>
      <c r="B123" s="10"/>
      <c r="C123" s="24"/>
      <c r="D123" s="10" t="s">
        <v>438</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318">
        <v>0</v>
      </c>
      <c r="AK123" s="318">
        <v>0</v>
      </c>
      <c r="AL123" s="318">
        <v>0</v>
      </c>
      <c r="AM123" s="318">
        <v>0</v>
      </c>
      <c r="AN123" s="318">
        <v>0</v>
      </c>
      <c r="AO123" s="318">
        <v>0</v>
      </c>
      <c r="AP123" s="10"/>
    </row>
    <row r="124" spans="1:42" s="8" customFormat="1" ht="7.5" customHeight="1">
      <c r="A124" s="10"/>
      <c r="B124" s="10"/>
      <c r="C124" s="24"/>
      <c r="D124" s="10" t="s">
        <v>104</v>
      </c>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318">
        <v>0</v>
      </c>
      <c r="AK124" s="318">
        <v>0</v>
      </c>
      <c r="AL124" s="318">
        <v>0</v>
      </c>
      <c r="AM124" s="318">
        <v>0</v>
      </c>
      <c r="AN124" s="318">
        <v>0</v>
      </c>
      <c r="AO124" s="318">
        <v>0</v>
      </c>
      <c r="AP124" s="10"/>
    </row>
    <row r="125" spans="1:42" s="8" customFormat="1" ht="7.5" customHeight="1">
      <c r="A125" s="10"/>
      <c r="B125" s="10"/>
      <c r="C125" s="24"/>
      <c r="D125" s="10" t="s">
        <v>439</v>
      </c>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318">
        <v>0</v>
      </c>
      <c r="AK125" s="318">
        <v>0</v>
      </c>
      <c r="AL125" s="318">
        <v>0</v>
      </c>
      <c r="AM125" s="318">
        <v>0</v>
      </c>
      <c r="AN125" s="318">
        <v>0</v>
      </c>
      <c r="AO125" s="318">
        <v>0</v>
      </c>
      <c r="AP125" s="10"/>
    </row>
    <row r="126" spans="1:42" s="8" customFormat="1" ht="7.5" customHeight="1">
      <c r="A126" s="10"/>
      <c r="B126" s="10"/>
      <c r="C126" s="24"/>
      <c r="D126" s="10" t="s">
        <v>105</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318">
        <v>0</v>
      </c>
      <c r="AK126" s="318">
        <v>0</v>
      </c>
      <c r="AL126" s="318">
        <v>0</v>
      </c>
      <c r="AM126" s="318">
        <v>0</v>
      </c>
      <c r="AN126" s="318">
        <v>0</v>
      </c>
      <c r="AO126" s="318">
        <v>0</v>
      </c>
      <c r="AP126" s="10"/>
    </row>
    <row r="127" spans="1:42" s="8" customFormat="1" ht="7.5" customHeight="1">
      <c r="A127" s="10"/>
      <c r="B127" s="10"/>
      <c r="C127" s="24"/>
      <c r="D127" s="10" t="s">
        <v>106</v>
      </c>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318">
        <v>0</v>
      </c>
      <c r="AK127" s="318">
        <v>0</v>
      </c>
      <c r="AL127" s="318">
        <v>0</v>
      </c>
      <c r="AM127" s="318">
        <v>0</v>
      </c>
      <c r="AN127" s="318">
        <v>0</v>
      </c>
      <c r="AO127" s="318">
        <v>0</v>
      </c>
      <c r="AP127" s="10"/>
    </row>
    <row r="128" spans="1:42" s="8" customFormat="1" ht="7.5" customHeight="1">
      <c r="A128" s="10"/>
      <c r="B128" s="10"/>
      <c r="C128" s="24"/>
      <c r="D128" s="10" t="s">
        <v>107</v>
      </c>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318">
        <v>0</v>
      </c>
      <c r="AK128" s="318">
        <v>0</v>
      </c>
      <c r="AL128" s="318">
        <v>0</v>
      </c>
      <c r="AM128" s="318">
        <v>0</v>
      </c>
      <c r="AN128" s="318">
        <v>0</v>
      </c>
      <c r="AO128" s="318">
        <v>0</v>
      </c>
      <c r="AP128" s="10"/>
    </row>
    <row r="129" spans="1:42" s="8" customFormat="1" ht="7.5" customHeight="1">
      <c r="A129" s="10"/>
      <c r="B129" s="10"/>
      <c r="C129" s="24"/>
      <c r="D129" s="10" t="s">
        <v>108</v>
      </c>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318">
        <v>0</v>
      </c>
      <c r="AK129" s="318">
        <v>0</v>
      </c>
      <c r="AL129" s="318">
        <v>0</v>
      </c>
      <c r="AM129" s="318">
        <v>0</v>
      </c>
      <c r="AN129" s="318">
        <v>0</v>
      </c>
      <c r="AO129" s="318">
        <v>0</v>
      </c>
      <c r="AP129" s="10"/>
    </row>
    <row r="130" spans="1:42" s="8" customFormat="1" ht="7.5" customHeight="1">
      <c r="A130" s="10"/>
      <c r="B130" s="10"/>
      <c r="C130" s="127" t="s">
        <v>440</v>
      </c>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317">
        <f>SUM(AJ131+AJ132+AJ133+AJ134+AJ135+AJ136+AJ137+AJ138+AJ139)</f>
        <v>0</v>
      </c>
      <c r="AK130" s="317">
        <f t="shared" ref="AK130:AO130" si="8">SUM(AK131+AK132+AK133+AK134+AK135+AK136+AK137+AK138+AK139)</f>
        <v>0</v>
      </c>
      <c r="AL130" s="317">
        <f t="shared" si="8"/>
        <v>0</v>
      </c>
      <c r="AM130" s="317">
        <f t="shared" si="8"/>
        <v>0</v>
      </c>
      <c r="AN130" s="317">
        <f t="shared" si="8"/>
        <v>0</v>
      </c>
      <c r="AO130" s="317">
        <f t="shared" si="8"/>
        <v>0</v>
      </c>
      <c r="AP130" s="10"/>
    </row>
    <row r="131" spans="1:42" s="8" customFormat="1" ht="7.5" customHeight="1">
      <c r="A131" s="10"/>
      <c r="B131" s="10"/>
      <c r="C131" s="10"/>
      <c r="D131" s="10" t="s">
        <v>19</v>
      </c>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318">
        <v>0</v>
      </c>
      <c r="AK131" s="318">
        <v>0</v>
      </c>
      <c r="AL131" s="318">
        <v>0</v>
      </c>
      <c r="AM131" s="318">
        <v>0</v>
      </c>
      <c r="AN131" s="318">
        <v>0</v>
      </c>
      <c r="AO131" s="318">
        <v>0</v>
      </c>
      <c r="AP131" s="10"/>
    </row>
    <row r="132" spans="1:42" s="8" customFormat="1" ht="7.5" customHeight="1">
      <c r="A132" s="10"/>
      <c r="B132" s="10"/>
      <c r="C132" s="10"/>
      <c r="D132" s="10" t="s">
        <v>20</v>
      </c>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318">
        <v>0</v>
      </c>
      <c r="AK132" s="318">
        <v>0</v>
      </c>
      <c r="AL132" s="318">
        <v>0</v>
      </c>
      <c r="AM132" s="318">
        <v>0</v>
      </c>
      <c r="AN132" s="318">
        <v>0</v>
      </c>
      <c r="AO132" s="318">
        <v>0</v>
      </c>
      <c r="AP132" s="10"/>
    </row>
    <row r="133" spans="1:42" s="8" customFormat="1" ht="7.5" customHeight="1">
      <c r="A133" s="10"/>
      <c r="B133" s="10"/>
      <c r="C133" s="10"/>
      <c r="D133" s="10" t="s">
        <v>21</v>
      </c>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318">
        <v>0</v>
      </c>
      <c r="AK133" s="318">
        <v>0</v>
      </c>
      <c r="AL133" s="318">
        <v>0</v>
      </c>
      <c r="AM133" s="318">
        <v>0</v>
      </c>
      <c r="AN133" s="318">
        <v>0</v>
      </c>
      <c r="AO133" s="318">
        <v>0</v>
      </c>
      <c r="AP133" s="10"/>
    </row>
    <row r="134" spans="1:42" s="8" customFormat="1" ht="7.5" customHeight="1">
      <c r="A134" s="10"/>
      <c r="B134" s="10"/>
      <c r="C134" s="10"/>
      <c r="D134" s="10" t="s">
        <v>22</v>
      </c>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318">
        <v>0</v>
      </c>
      <c r="AK134" s="318">
        <v>0</v>
      </c>
      <c r="AL134" s="318">
        <v>0</v>
      </c>
      <c r="AM134" s="318">
        <v>0</v>
      </c>
      <c r="AN134" s="318">
        <v>0</v>
      </c>
      <c r="AO134" s="318">
        <v>0</v>
      </c>
      <c r="AP134" s="10"/>
    </row>
    <row r="135" spans="1:42" s="8" customFormat="1" ht="7.5" customHeight="1">
      <c r="A135" s="10"/>
      <c r="B135" s="10"/>
      <c r="C135" s="10"/>
      <c r="D135" s="10" t="s">
        <v>23</v>
      </c>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318">
        <v>0</v>
      </c>
      <c r="AK135" s="318">
        <v>0</v>
      </c>
      <c r="AL135" s="318">
        <v>0</v>
      </c>
      <c r="AM135" s="318">
        <v>0</v>
      </c>
      <c r="AN135" s="318">
        <v>0</v>
      </c>
      <c r="AO135" s="318">
        <v>0</v>
      </c>
      <c r="AP135" s="10"/>
    </row>
    <row r="136" spans="1:42" s="8" customFormat="1" ht="7.5" customHeight="1">
      <c r="A136" s="10"/>
      <c r="B136" s="10"/>
      <c r="C136" s="10"/>
      <c r="D136" s="10" t="s">
        <v>109</v>
      </c>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318">
        <v>0</v>
      </c>
      <c r="AK136" s="318">
        <v>0</v>
      </c>
      <c r="AL136" s="318">
        <v>0</v>
      </c>
      <c r="AM136" s="318">
        <v>0</v>
      </c>
      <c r="AN136" s="318">
        <v>0</v>
      </c>
      <c r="AO136" s="318">
        <v>0</v>
      </c>
      <c r="AP136" s="10"/>
    </row>
    <row r="137" spans="1:42" s="8" customFormat="1" ht="7.5" customHeight="1">
      <c r="A137" s="10"/>
      <c r="B137" s="10"/>
      <c r="C137" s="10"/>
      <c r="D137" s="10" t="s">
        <v>26</v>
      </c>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318">
        <v>0</v>
      </c>
      <c r="AK137" s="318">
        <v>0</v>
      </c>
      <c r="AL137" s="318">
        <v>0</v>
      </c>
      <c r="AM137" s="318">
        <v>0</v>
      </c>
      <c r="AN137" s="318">
        <v>0</v>
      </c>
      <c r="AO137" s="318">
        <v>0</v>
      </c>
      <c r="AP137" s="10"/>
    </row>
    <row r="138" spans="1:42" s="8" customFormat="1" ht="7.5" customHeight="1">
      <c r="A138" s="10"/>
      <c r="B138" s="10"/>
      <c r="C138" s="10"/>
      <c r="D138" s="10" t="s">
        <v>27</v>
      </c>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318">
        <v>0</v>
      </c>
      <c r="AK138" s="318">
        <v>0</v>
      </c>
      <c r="AL138" s="318">
        <v>0</v>
      </c>
      <c r="AM138" s="318">
        <v>0</v>
      </c>
      <c r="AN138" s="318">
        <v>0</v>
      </c>
      <c r="AO138" s="318">
        <v>0</v>
      </c>
      <c r="AP138" s="10"/>
    </row>
    <row r="139" spans="1:42" s="8" customFormat="1" ht="7.5" customHeight="1">
      <c r="A139" s="10"/>
      <c r="B139" s="10"/>
      <c r="C139" s="10"/>
      <c r="D139" s="10" t="s">
        <v>28</v>
      </c>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318">
        <v>0</v>
      </c>
      <c r="AK139" s="318">
        <v>0</v>
      </c>
      <c r="AL139" s="318">
        <v>0</v>
      </c>
      <c r="AM139" s="318">
        <v>0</v>
      </c>
      <c r="AN139" s="318">
        <v>0</v>
      </c>
      <c r="AO139" s="318">
        <v>0</v>
      </c>
      <c r="AP139" s="10"/>
    </row>
    <row r="140" spans="1:42" s="8" customFormat="1" ht="7.5" customHeight="1">
      <c r="A140" s="10"/>
      <c r="B140" s="10"/>
      <c r="C140" s="127" t="s">
        <v>318</v>
      </c>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317">
        <f>SUM(AJ141+AJ142+AJ143+AJ144+AJ145+AJ146+AJ147+AJ148+AJ149)</f>
        <v>0</v>
      </c>
      <c r="AK140" s="317">
        <f t="shared" ref="AK140:AO140" si="9">SUM(AK141+AK142+AK143+AK144+AK145+AK146+AK147+AK148+AK149)</f>
        <v>0</v>
      </c>
      <c r="AL140" s="317">
        <f t="shared" si="9"/>
        <v>0</v>
      </c>
      <c r="AM140" s="317">
        <f t="shared" si="9"/>
        <v>0</v>
      </c>
      <c r="AN140" s="317">
        <f t="shared" si="9"/>
        <v>0</v>
      </c>
      <c r="AO140" s="317">
        <f t="shared" si="9"/>
        <v>0</v>
      </c>
      <c r="AP140" s="10"/>
    </row>
    <row r="141" spans="1:42" s="8" customFormat="1" ht="7.5" customHeight="1">
      <c r="A141" s="10"/>
      <c r="B141" s="10"/>
      <c r="C141" s="10"/>
      <c r="D141" s="10" t="s">
        <v>110</v>
      </c>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318">
        <v>0</v>
      </c>
      <c r="AK141" s="318">
        <v>0</v>
      </c>
      <c r="AL141" s="318">
        <v>0</v>
      </c>
      <c r="AM141" s="318">
        <v>0</v>
      </c>
      <c r="AN141" s="318">
        <v>0</v>
      </c>
      <c r="AO141" s="318">
        <v>0</v>
      </c>
      <c r="AP141" s="10"/>
    </row>
    <row r="142" spans="1:42" s="8" customFormat="1" ht="7.5" customHeight="1">
      <c r="A142" s="10"/>
      <c r="B142" s="10"/>
      <c r="C142" s="10"/>
      <c r="D142" s="10" t="s">
        <v>111</v>
      </c>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318">
        <v>0</v>
      </c>
      <c r="AK142" s="318">
        <v>0</v>
      </c>
      <c r="AL142" s="318">
        <v>0</v>
      </c>
      <c r="AM142" s="318">
        <v>0</v>
      </c>
      <c r="AN142" s="318">
        <v>0</v>
      </c>
      <c r="AO142" s="318">
        <v>0</v>
      </c>
      <c r="AP142" s="10"/>
    </row>
    <row r="143" spans="1:42" s="8" customFormat="1" ht="7.5" customHeight="1">
      <c r="A143" s="10"/>
      <c r="B143" s="10"/>
      <c r="C143" s="10"/>
      <c r="D143" s="10" t="s">
        <v>112</v>
      </c>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318">
        <v>0</v>
      </c>
      <c r="AK143" s="318">
        <v>0</v>
      </c>
      <c r="AL143" s="318">
        <v>0</v>
      </c>
      <c r="AM143" s="318">
        <v>0</v>
      </c>
      <c r="AN143" s="318">
        <v>0</v>
      </c>
      <c r="AO143" s="318">
        <v>0</v>
      </c>
      <c r="AP143" s="10"/>
    </row>
    <row r="144" spans="1:42" s="8" customFormat="1" ht="7.5" customHeight="1">
      <c r="A144" s="10"/>
      <c r="B144" s="10"/>
      <c r="C144" s="10"/>
      <c r="D144" s="10" t="s">
        <v>113</v>
      </c>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318">
        <v>0</v>
      </c>
      <c r="AK144" s="318">
        <v>0</v>
      </c>
      <c r="AL144" s="318">
        <v>0</v>
      </c>
      <c r="AM144" s="318">
        <v>0</v>
      </c>
      <c r="AN144" s="318">
        <v>0</v>
      </c>
      <c r="AO144" s="318">
        <v>0</v>
      </c>
      <c r="AP144" s="10"/>
    </row>
    <row r="145" spans="1:42" s="8" customFormat="1" ht="7.5" customHeight="1">
      <c r="A145" s="10"/>
      <c r="B145" s="10"/>
      <c r="C145" s="10"/>
      <c r="D145" s="10" t="s">
        <v>114</v>
      </c>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318">
        <v>0</v>
      </c>
      <c r="AK145" s="318">
        <v>0</v>
      </c>
      <c r="AL145" s="318">
        <v>0</v>
      </c>
      <c r="AM145" s="318">
        <v>0</v>
      </c>
      <c r="AN145" s="318">
        <v>0</v>
      </c>
      <c r="AO145" s="318">
        <v>0</v>
      </c>
      <c r="AP145" s="10"/>
    </row>
    <row r="146" spans="1:42" s="8" customFormat="1" ht="7.5" customHeight="1">
      <c r="A146" s="10"/>
      <c r="B146" s="10"/>
      <c r="C146" s="10"/>
      <c r="D146" s="10" t="s">
        <v>115</v>
      </c>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318">
        <v>0</v>
      </c>
      <c r="AK146" s="318">
        <v>0</v>
      </c>
      <c r="AL146" s="318">
        <v>0</v>
      </c>
      <c r="AM146" s="318">
        <v>0</v>
      </c>
      <c r="AN146" s="318">
        <v>0</v>
      </c>
      <c r="AO146" s="318">
        <v>0</v>
      </c>
      <c r="AP146" s="10"/>
    </row>
    <row r="147" spans="1:42" s="8" customFormat="1" ht="7.5" customHeight="1">
      <c r="A147" s="10"/>
      <c r="B147" s="10"/>
      <c r="C147" s="10"/>
      <c r="D147" s="10" t="s">
        <v>116</v>
      </c>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318">
        <v>0</v>
      </c>
      <c r="AK147" s="318">
        <v>0</v>
      </c>
      <c r="AL147" s="318">
        <v>0</v>
      </c>
      <c r="AM147" s="318">
        <v>0</v>
      </c>
      <c r="AN147" s="318">
        <v>0</v>
      </c>
      <c r="AO147" s="318">
        <v>0</v>
      </c>
      <c r="AP147" s="10"/>
    </row>
    <row r="148" spans="1:42" s="8" customFormat="1" ht="7.5" customHeight="1">
      <c r="A148" s="10"/>
      <c r="B148" s="10"/>
      <c r="C148" s="10"/>
      <c r="D148" s="10" t="s">
        <v>117</v>
      </c>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318">
        <v>0</v>
      </c>
      <c r="AK148" s="318">
        <v>0</v>
      </c>
      <c r="AL148" s="318">
        <v>0</v>
      </c>
      <c r="AM148" s="318">
        <v>0</v>
      </c>
      <c r="AN148" s="318">
        <v>0</v>
      </c>
      <c r="AO148" s="318">
        <v>0</v>
      </c>
      <c r="AP148" s="10"/>
    </row>
    <row r="149" spans="1:42" s="8" customFormat="1" ht="7.5" customHeight="1">
      <c r="A149" s="10"/>
      <c r="B149" s="10"/>
      <c r="C149" s="10"/>
      <c r="D149" s="10" t="s">
        <v>40</v>
      </c>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318">
        <v>0</v>
      </c>
      <c r="AK149" s="318">
        <v>0</v>
      </c>
      <c r="AL149" s="318">
        <v>0</v>
      </c>
      <c r="AM149" s="318">
        <v>0</v>
      </c>
      <c r="AN149" s="318">
        <v>0</v>
      </c>
      <c r="AO149" s="318">
        <v>0</v>
      </c>
      <c r="AP149" s="10"/>
    </row>
    <row r="150" spans="1:42" s="8" customFormat="1" ht="7.5" customHeight="1">
      <c r="A150" s="10"/>
      <c r="B150" s="10"/>
      <c r="C150" s="127" t="s">
        <v>319</v>
      </c>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317">
        <f>SUM(AJ151+AJ152+AJ153)</f>
        <v>0</v>
      </c>
      <c r="AK150" s="317">
        <f t="shared" ref="AK150:AO150" si="10">SUM(AK151+AK152+AK153)</f>
        <v>0</v>
      </c>
      <c r="AL150" s="317">
        <f t="shared" si="10"/>
        <v>0</v>
      </c>
      <c r="AM150" s="317">
        <f t="shared" si="10"/>
        <v>0</v>
      </c>
      <c r="AN150" s="317">
        <f t="shared" si="10"/>
        <v>0</v>
      </c>
      <c r="AO150" s="317">
        <f t="shared" si="10"/>
        <v>0</v>
      </c>
      <c r="AP150" s="10"/>
    </row>
    <row r="151" spans="1:42" s="8" customFormat="1" ht="7.5" customHeight="1">
      <c r="A151" s="10"/>
      <c r="B151" s="10"/>
      <c r="C151" s="10"/>
      <c r="D151" s="10" t="s">
        <v>118</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318">
        <v>0</v>
      </c>
      <c r="AK151" s="318">
        <v>0</v>
      </c>
      <c r="AL151" s="318">
        <v>0</v>
      </c>
      <c r="AM151" s="318">
        <v>0</v>
      </c>
      <c r="AN151" s="318">
        <v>0</v>
      </c>
      <c r="AO151" s="318">
        <v>0</v>
      </c>
      <c r="AP151" s="10"/>
    </row>
    <row r="152" spans="1:42" s="8" customFormat="1" ht="7.5" customHeight="1">
      <c r="A152" s="10"/>
      <c r="B152" s="10"/>
      <c r="C152" s="10"/>
      <c r="D152" s="10" t="s">
        <v>119</v>
      </c>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318">
        <v>0</v>
      </c>
      <c r="AK152" s="318">
        <v>0</v>
      </c>
      <c r="AL152" s="318">
        <v>0</v>
      </c>
      <c r="AM152" s="318">
        <v>0</v>
      </c>
      <c r="AN152" s="318">
        <v>0</v>
      </c>
      <c r="AO152" s="318">
        <v>0</v>
      </c>
      <c r="AP152" s="10"/>
    </row>
    <row r="153" spans="1:42" s="8" customFormat="1" ht="7.5" customHeight="1">
      <c r="A153" s="10"/>
      <c r="B153" s="10"/>
      <c r="C153" s="10"/>
      <c r="D153" s="10" t="s">
        <v>120</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318">
        <v>0</v>
      </c>
      <c r="AK153" s="318">
        <v>0</v>
      </c>
      <c r="AL153" s="318">
        <v>0</v>
      </c>
      <c r="AM153" s="318">
        <v>0</v>
      </c>
      <c r="AN153" s="318">
        <v>0</v>
      </c>
      <c r="AO153" s="318">
        <v>0</v>
      </c>
      <c r="AP153" s="10"/>
    </row>
    <row r="154" spans="1:42" s="8" customFormat="1" ht="7.5" customHeight="1">
      <c r="A154" s="10"/>
      <c r="B154" s="10"/>
      <c r="C154" s="127" t="s">
        <v>320</v>
      </c>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317">
        <f>SUM(AJ155+AJ156+AJ157+AJ158+AJ159+AJ161+AJ162)</f>
        <v>0</v>
      </c>
      <c r="AK154" s="317">
        <f t="shared" ref="AK154:AO154" si="11">SUM(AK155+AK156+AK157+AK158+AK159+AK161+AK162)</f>
        <v>0</v>
      </c>
      <c r="AL154" s="317">
        <f t="shared" si="11"/>
        <v>0</v>
      </c>
      <c r="AM154" s="317">
        <f t="shared" si="11"/>
        <v>0</v>
      </c>
      <c r="AN154" s="317">
        <f t="shared" si="11"/>
        <v>0</v>
      </c>
      <c r="AO154" s="317">
        <f t="shared" si="11"/>
        <v>0</v>
      </c>
      <c r="AP154" s="10"/>
    </row>
    <row r="155" spans="1:42" s="8" customFormat="1" ht="7.5" customHeight="1">
      <c r="A155" s="10"/>
      <c r="B155" s="10"/>
      <c r="C155" s="10"/>
      <c r="D155" s="10" t="s">
        <v>321</v>
      </c>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318">
        <v>0</v>
      </c>
      <c r="AK155" s="318">
        <v>0</v>
      </c>
      <c r="AL155" s="318">
        <v>0</v>
      </c>
      <c r="AM155" s="318">
        <v>0</v>
      </c>
      <c r="AN155" s="318">
        <v>0</v>
      </c>
      <c r="AO155" s="318">
        <v>0</v>
      </c>
      <c r="AP155" s="10"/>
    </row>
    <row r="156" spans="1:42" s="8" customFormat="1" ht="7.5" customHeight="1">
      <c r="A156" s="10"/>
      <c r="B156" s="10"/>
      <c r="C156" s="10"/>
      <c r="D156" s="10" t="s">
        <v>121</v>
      </c>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318">
        <v>0</v>
      </c>
      <c r="AK156" s="318">
        <v>0</v>
      </c>
      <c r="AL156" s="318">
        <v>0</v>
      </c>
      <c r="AM156" s="318">
        <v>0</v>
      </c>
      <c r="AN156" s="318">
        <v>0</v>
      </c>
      <c r="AO156" s="318">
        <v>0</v>
      </c>
      <c r="AP156" s="10"/>
    </row>
    <row r="157" spans="1:42" s="8" customFormat="1" ht="7.5" customHeight="1">
      <c r="A157" s="10"/>
      <c r="B157" s="10"/>
      <c r="C157" s="10"/>
      <c r="D157" s="10" t="s">
        <v>122</v>
      </c>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318">
        <v>0</v>
      </c>
      <c r="AK157" s="318">
        <v>0</v>
      </c>
      <c r="AL157" s="318">
        <v>0</v>
      </c>
      <c r="AM157" s="318">
        <v>0</v>
      </c>
      <c r="AN157" s="318">
        <v>0</v>
      </c>
      <c r="AO157" s="318">
        <v>0</v>
      </c>
      <c r="AP157" s="10"/>
    </row>
    <row r="158" spans="1:42" s="8" customFormat="1" ht="7.5" customHeight="1">
      <c r="A158" s="10"/>
      <c r="B158" s="10"/>
      <c r="C158" s="10"/>
      <c r="D158" s="10" t="s">
        <v>123</v>
      </c>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318">
        <v>0</v>
      </c>
      <c r="AK158" s="318">
        <v>0</v>
      </c>
      <c r="AL158" s="318">
        <v>0</v>
      </c>
      <c r="AM158" s="318">
        <v>0</v>
      </c>
      <c r="AN158" s="318">
        <v>0</v>
      </c>
      <c r="AO158" s="318">
        <v>0</v>
      </c>
      <c r="AP158" s="10"/>
    </row>
    <row r="159" spans="1:42" s="8" customFormat="1" ht="7.5" customHeight="1">
      <c r="A159" s="10"/>
      <c r="B159" s="10"/>
      <c r="C159" s="10"/>
      <c r="D159" s="10" t="s">
        <v>124</v>
      </c>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318">
        <v>0</v>
      </c>
      <c r="AK159" s="318">
        <v>0</v>
      </c>
      <c r="AL159" s="318">
        <v>0</v>
      </c>
      <c r="AM159" s="318">
        <v>0</v>
      </c>
      <c r="AN159" s="318">
        <v>0</v>
      </c>
      <c r="AO159" s="318">
        <v>0</v>
      </c>
      <c r="AP159" s="10"/>
    </row>
    <row r="160" spans="1:42" s="8" customFormat="1" ht="7.5" customHeight="1">
      <c r="A160" s="10"/>
      <c r="B160" s="10"/>
      <c r="C160" s="10"/>
      <c r="D160" s="10" t="s">
        <v>360</v>
      </c>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318">
        <v>0</v>
      </c>
      <c r="AK160" s="318">
        <v>0</v>
      </c>
      <c r="AL160" s="318">
        <v>0</v>
      </c>
      <c r="AM160" s="318">
        <v>0</v>
      </c>
      <c r="AN160" s="318">
        <v>0</v>
      </c>
      <c r="AO160" s="318">
        <v>0</v>
      </c>
      <c r="AP160" s="10"/>
    </row>
    <row r="161" spans="1:42" s="8" customFormat="1" ht="7.5" customHeight="1">
      <c r="A161" s="10"/>
      <c r="B161" s="10"/>
      <c r="C161" s="10"/>
      <c r="D161" s="10" t="s">
        <v>125</v>
      </c>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318">
        <v>0</v>
      </c>
      <c r="AK161" s="318">
        <v>0</v>
      </c>
      <c r="AL161" s="318">
        <v>0</v>
      </c>
      <c r="AM161" s="318">
        <v>0</v>
      </c>
      <c r="AN161" s="318">
        <v>0</v>
      </c>
      <c r="AO161" s="318">
        <v>0</v>
      </c>
      <c r="AP161" s="10"/>
    </row>
    <row r="162" spans="1:42" s="8" customFormat="1" ht="7.5" customHeight="1">
      <c r="A162" s="10"/>
      <c r="B162" s="10"/>
      <c r="C162" s="10"/>
      <c r="D162" s="10" t="s">
        <v>441</v>
      </c>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318">
        <v>0</v>
      </c>
      <c r="AK162" s="318">
        <v>0</v>
      </c>
      <c r="AL162" s="318">
        <v>0</v>
      </c>
      <c r="AM162" s="318">
        <v>0</v>
      </c>
      <c r="AN162" s="318">
        <v>0</v>
      </c>
      <c r="AO162" s="318">
        <v>0</v>
      </c>
      <c r="AP162" s="10"/>
    </row>
    <row r="163" spans="1:42" s="8" customFormat="1" ht="7.5" customHeight="1">
      <c r="A163" s="10"/>
      <c r="B163" s="10"/>
      <c r="C163" s="127" t="s">
        <v>76</v>
      </c>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317">
        <f>SUM(AJ164+AJ165+AJ166)</f>
        <v>0</v>
      </c>
      <c r="AK163" s="317">
        <f t="shared" ref="AK163:AO163" si="12">SUM(AK164+AK165+AK166)</f>
        <v>0</v>
      </c>
      <c r="AL163" s="317">
        <f t="shared" si="12"/>
        <v>0</v>
      </c>
      <c r="AM163" s="317">
        <f t="shared" si="12"/>
        <v>0</v>
      </c>
      <c r="AN163" s="317">
        <f t="shared" si="12"/>
        <v>0</v>
      </c>
      <c r="AO163" s="317">
        <f t="shared" si="12"/>
        <v>0</v>
      </c>
      <c r="AP163" s="10"/>
    </row>
    <row r="164" spans="1:42" s="8" customFormat="1" ht="7.5" customHeight="1">
      <c r="A164" s="10"/>
      <c r="B164" s="10"/>
      <c r="C164" s="10"/>
      <c r="D164" s="10" t="s">
        <v>17</v>
      </c>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318">
        <v>0</v>
      </c>
      <c r="AK164" s="318">
        <v>0</v>
      </c>
      <c r="AL164" s="318">
        <v>0</v>
      </c>
      <c r="AM164" s="318">
        <v>0</v>
      </c>
      <c r="AN164" s="318">
        <v>0</v>
      </c>
      <c r="AO164" s="318">
        <v>0</v>
      </c>
      <c r="AP164" s="10"/>
    </row>
    <row r="165" spans="1:42" s="8" customFormat="1" ht="7.5" customHeight="1">
      <c r="A165" s="10"/>
      <c r="B165" s="10"/>
      <c r="C165" s="10"/>
      <c r="D165" s="10" t="s">
        <v>11</v>
      </c>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318">
        <v>0</v>
      </c>
      <c r="AK165" s="318">
        <v>0</v>
      </c>
      <c r="AL165" s="318">
        <v>0</v>
      </c>
      <c r="AM165" s="318">
        <v>0</v>
      </c>
      <c r="AN165" s="318">
        <v>0</v>
      </c>
      <c r="AO165" s="318">
        <v>0</v>
      </c>
      <c r="AP165" s="10"/>
    </row>
    <row r="166" spans="1:42" s="8" customFormat="1" ht="7.5" customHeight="1">
      <c r="A166" s="10"/>
      <c r="B166" s="127"/>
      <c r="C166" s="284"/>
      <c r="D166" s="10" t="s">
        <v>18</v>
      </c>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318">
        <v>0</v>
      </c>
      <c r="AK166" s="318">
        <v>0</v>
      </c>
      <c r="AL166" s="318">
        <v>0</v>
      </c>
      <c r="AM166" s="318">
        <v>0</v>
      </c>
      <c r="AN166" s="318">
        <v>0</v>
      </c>
      <c r="AO166" s="318">
        <v>0</v>
      </c>
      <c r="AP166" s="10"/>
    </row>
    <row r="167" spans="1:42" s="8" customFormat="1" ht="7.5" customHeight="1">
      <c r="A167" s="10"/>
      <c r="B167" s="127"/>
      <c r="C167" s="280" t="s">
        <v>236</v>
      </c>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317">
        <f>SUM(AJ168+AJ169+AJ170+AJ171+AJ172+AJ173+AJ174)</f>
        <v>0</v>
      </c>
      <c r="AK167" s="317">
        <f t="shared" ref="AK167:AO167" si="13">SUM(AK168+AK169+AK170+AK171+AK172+AK173+AK174)</f>
        <v>0</v>
      </c>
      <c r="AL167" s="317">
        <f t="shared" si="13"/>
        <v>0</v>
      </c>
      <c r="AM167" s="317">
        <f t="shared" si="13"/>
        <v>0</v>
      </c>
      <c r="AN167" s="317">
        <f t="shared" si="13"/>
        <v>0</v>
      </c>
      <c r="AO167" s="317">
        <f t="shared" si="13"/>
        <v>0</v>
      </c>
      <c r="AP167" s="10"/>
    </row>
    <row r="168" spans="1:42" s="8" customFormat="1" ht="7.5" customHeight="1">
      <c r="A168" s="10"/>
      <c r="B168" s="127"/>
      <c r="C168" s="284"/>
      <c r="D168" s="10" t="s">
        <v>126</v>
      </c>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318">
        <v>0</v>
      </c>
      <c r="AK168" s="318">
        <v>0</v>
      </c>
      <c r="AL168" s="318">
        <v>0</v>
      </c>
      <c r="AM168" s="318">
        <v>0</v>
      </c>
      <c r="AN168" s="318">
        <v>0</v>
      </c>
      <c r="AO168" s="318">
        <v>0</v>
      </c>
      <c r="AP168" s="10"/>
    </row>
    <row r="169" spans="1:42" s="8" customFormat="1" ht="7.5" customHeight="1">
      <c r="A169" s="10"/>
      <c r="B169" s="127"/>
      <c r="C169" s="284"/>
      <c r="D169" s="10" t="s">
        <v>64</v>
      </c>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318">
        <v>0</v>
      </c>
      <c r="AK169" s="318">
        <v>0</v>
      </c>
      <c r="AL169" s="318">
        <v>0</v>
      </c>
      <c r="AM169" s="318">
        <v>0</v>
      </c>
      <c r="AN169" s="318">
        <v>0</v>
      </c>
      <c r="AO169" s="318">
        <v>0</v>
      </c>
      <c r="AP169" s="10"/>
    </row>
    <row r="170" spans="1:42" s="8" customFormat="1" ht="7.5" customHeight="1">
      <c r="A170" s="10"/>
      <c r="B170" s="127"/>
      <c r="C170" s="284"/>
      <c r="D170" s="10" t="s">
        <v>65</v>
      </c>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318">
        <v>0</v>
      </c>
      <c r="AK170" s="318">
        <v>0</v>
      </c>
      <c r="AL170" s="318">
        <v>0</v>
      </c>
      <c r="AM170" s="318">
        <v>0</v>
      </c>
      <c r="AN170" s="318">
        <v>0</v>
      </c>
      <c r="AO170" s="318">
        <v>0</v>
      </c>
      <c r="AP170" s="10"/>
    </row>
    <row r="171" spans="1:42" s="8" customFormat="1" ht="7.5" customHeight="1">
      <c r="A171" s="10"/>
      <c r="B171" s="127"/>
      <c r="C171" s="284"/>
      <c r="D171" s="10" t="s">
        <v>66</v>
      </c>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318">
        <v>0</v>
      </c>
      <c r="AK171" s="318">
        <v>0</v>
      </c>
      <c r="AL171" s="318">
        <v>0</v>
      </c>
      <c r="AM171" s="318">
        <v>0</v>
      </c>
      <c r="AN171" s="318">
        <v>0</v>
      </c>
      <c r="AO171" s="318">
        <v>0</v>
      </c>
      <c r="AP171" s="10"/>
    </row>
    <row r="172" spans="1:42" s="8" customFormat="1" ht="7.5" customHeight="1">
      <c r="A172" s="10"/>
      <c r="B172" s="127"/>
      <c r="C172" s="284"/>
      <c r="D172" s="10" t="s">
        <v>67</v>
      </c>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318">
        <v>0</v>
      </c>
      <c r="AK172" s="318">
        <v>0</v>
      </c>
      <c r="AL172" s="318">
        <v>0</v>
      </c>
      <c r="AM172" s="318">
        <v>0</v>
      </c>
      <c r="AN172" s="318">
        <v>0</v>
      </c>
      <c r="AO172" s="318">
        <v>0</v>
      </c>
      <c r="AP172" s="10"/>
    </row>
    <row r="173" spans="1:42" s="8" customFormat="1" ht="7.5" customHeight="1">
      <c r="A173" s="10"/>
      <c r="B173" s="127"/>
      <c r="C173" s="284"/>
      <c r="D173" s="10" t="s">
        <v>68</v>
      </c>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318">
        <v>0</v>
      </c>
      <c r="AK173" s="318">
        <v>0</v>
      </c>
      <c r="AL173" s="318">
        <v>0</v>
      </c>
      <c r="AM173" s="318">
        <v>0</v>
      </c>
      <c r="AN173" s="318">
        <v>0</v>
      </c>
      <c r="AO173" s="318">
        <v>0</v>
      </c>
      <c r="AP173" s="13"/>
    </row>
    <row r="174" spans="1:42" s="8" customFormat="1" ht="7.5" customHeight="1">
      <c r="A174" s="10"/>
      <c r="B174" s="127"/>
      <c r="C174" s="284"/>
      <c r="D174" s="10" t="s">
        <v>322</v>
      </c>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318">
        <v>0</v>
      </c>
      <c r="AK174" s="318">
        <v>0</v>
      </c>
      <c r="AL174" s="318">
        <v>0</v>
      </c>
      <c r="AM174" s="318">
        <v>0</v>
      </c>
      <c r="AN174" s="318">
        <v>0</v>
      </c>
      <c r="AO174" s="318">
        <v>0</v>
      </c>
      <c r="AP174" s="10"/>
    </row>
    <row r="175" spans="1:42" s="8" customFormat="1" ht="7.5" customHeight="1">
      <c r="A175" s="10"/>
      <c r="B175" s="127"/>
      <c r="C175" s="284"/>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250"/>
      <c r="AK175" s="250"/>
      <c r="AL175" s="250"/>
      <c r="AM175" s="250"/>
      <c r="AN175" s="250"/>
      <c r="AO175" s="250"/>
      <c r="AP175" s="10"/>
    </row>
    <row r="176" spans="1:42" s="8" customFormat="1" ht="7.5" customHeight="1">
      <c r="A176" s="10"/>
      <c r="B176" s="127" t="s">
        <v>442</v>
      </c>
      <c r="C176" s="284"/>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317">
        <f>SUM(AJ20+AJ101)</f>
        <v>869353694</v>
      </c>
      <c r="AK176" s="317">
        <f>SUM(AK20+AK101)</f>
        <v>473765243</v>
      </c>
      <c r="AL176" s="317">
        <f>SUM(AJ176+AK176)</f>
        <v>1343118937</v>
      </c>
      <c r="AM176" s="317">
        <f>SUM(AM20+AM101)</f>
        <v>1267643020</v>
      </c>
      <c r="AN176" s="317">
        <f>SUM(AN20+AN101)</f>
        <v>1267643020</v>
      </c>
      <c r="AO176" s="251">
        <f>SUM(AL176-AM176)</f>
        <v>75475917</v>
      </c>
      <c r="AP176" s="10"/>
    </row>
    <row r="177" spans="1:43" s="8" customFormat="1" ht="6" customHeight="1">
      <c r="B177" s="303"/>
      <c r="C177" s="307"/>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5"/>
      <c r="AK177" s="305"/>
      <c r="AL177" s="305"/>
      <c r="AM177" s="305"/>
      <c r="AN177" s="305"/>
      <c r="AO177" s="305"/>
      <c r="AP177" s="10"/>
    </row>
    <row r="178" spans="1:43" s="8" customFormat="1" ht="6" customHeight="1">
      <c r="A178" s="323"/>
      <c r="B178" s="323"/>
      <c r="C178" s="324"/>
      <c r="D178" s="325"/>
      <c r="E178" s="325"/>
      <c r="F178" s="325"/>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6"/>
      <c r="AK178" s="326"/>
      <c r="AL178" s="326"/>
      <c r="AM178" s="326"/>
      <c r="AN178" s="326"/>
      <c r="AO178" s="326"/>
      <c r="AP178" s="326"/>
    </row>
    <row r="179" spans="1:43" s="8" customFormat="1" ht="6.75" customHeight="1">
      <c r="A179" s="302"/>
      <c r="B179" s="307"/>
      <c r="C179" s="307"/>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2"/>
      <c r="AC179" s="302"/>
      <c r="AD179" s="302"/>
      <c r="AE179" s="302"/>
      <c r="AF179" s="302"/>
      <c r="AG179" s="302"/>
      <c r="AH179" s="302"/>
      <c r="AI179" s="302"/>
      <c r="AJ179" s="305"/>
      <c r="AK179" s="305"/>
      <c r="AL179" s="305"/>
      <c r="AM179" s="305"/>
      <c r="AN179" s="305"/>
      <c r="AO179" s="305"/>
      <c r="AP179" s="10"/>
    </row>
    <row r="180" spans="1:43" s="8" customFormat="1" ht="6.75" customHeight="1">
      <c r="A180" s="302"/>
      <c r="B180" s="327"/>
      <c r="C180" s="328"/>
      <c r="D180" s="329"/>
      <c r="E180" s="329"/>
      <c r="F180" s="329"/>
      <c r="G180" s="329"/>
      <c r="H180" s="329"/>
      <c r="I180" s="329"/>
      <c r="J180" s="329"/>
      <c r="K180" s="329"/>
      <c r="L180" s="329"/>
      <c r="M180" s="329"/>
      <c r="N180" s="329"/>
      <c r="O180" s="329"/>
      <c r="P180" s="329"/>
      <c r="Q180" s="329"/>
      <c r="R180" s="329"/>
      <c r="S180" s="329"/>
      <c r="T180" s="329"/>
      <c r="U180" s="329"/>
      <c r="V180" s="329"/>
      <c r="W180" s="329"/>
      <c r="X180" s="329"/>
      <c r="Y180" s="329"/>
      <c r="Z180" s="329"/>
      <c r="AA180" s="329"/>
      <c r="AB180" s="329"/>
      <c r="AC180" s="329"/>
      <c r="AD180" s="329"/>
      <c r="AE180" s="329"/>
      <c r="AF180" s="329"/>
      <c r="AG180" s="329"/>
      <c r="AH180" s="329"/>
      <c r="AI180" s="329"/>
      <c r="AJ180" s="330"/>
      <c r="AK180" s="330"/>
      <c r="AL180" s="330"/>
      <c r="AM180" s="330"/>
      <c r="AN180" s="330"/>
      <c r="AO180" s="330"/>
      <c r="AP180" s="10"/>
    </row>
    <row r="181" spans="1:43" s="8" customFormat="1" ht="8.25" customHeight="1">
      <c r="A181" s="303"/>
      <c r="B181" s="303" t="s">
        <v>323</v>
      </c>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2"/>
      <c r="AC181" s="302"/>
      <c r="AD181" s="302"/>
      <c r="AE181" s="302"/>
      <c r="AF181" s="302"/>
      <c r="AG181" s="302"/>
      <c r="AH181" s="302"/>
      <c r="AI181" s="302"/>
      <c r="AJ181" s="306"/>
      <c r="AK181" s="306"/>
      <c r="AL181" s="306"/>
      <c r="AM181" s="306"/>
      <c r="AN181" s="306"/>
      <c r="AO181" s="319"/>
      <c r="AP181" s="331"/>
    </row>
    <row r="182" spans="1:43" s="3" customFormat="1" ht="12" customHeight="1">
      <c r="A182" s="332"/>
      <c r="B182" s="332"/>
      <c r="C182" s="332"/>
      <c r="D182" s="332"/>
      <c r="E182" s="332"/>
      <c r="F182" s="332"/>
      <c r="G182" s="332"/>
      <c r="H182" s="332"/>
      <c r="I182" s="332"/>
      <c r="J182" s="332"/>
      <c r="K182" s="332"/>
      <c r="L182" s="332"/>
      <c r="M182" s="332"/>
      <c r="N182" s="332"/>
      <c r="O182" s="332"/>
      <c r="P182" s="332"/>
      <c r="Q182" s="332"/>
      <c r="R182" s="332"/>
      <c r="S182" s="332"/>
      <c r="T182" s="332"/>
      <c r="U182" s="332"/>
      <c r="V182" s="332"/>
      <c r="W182" s="332"/>
      <c r="X182" s="332"/>
      <c r="Y182" s="332"/>
      <c r="Z182" s="332"/>
      <c r="AA182" s="332"/>
      <c r="AB182" s="332"/>
      <c r="AC182" s="332"/>
      <c r="AD182" s="332"/>
      <c r="AE182" s="332"/>
      <c r="AF182" s="332"/>
      <c r="AG182" s="332"/>
      <c r="AH182" s="332"/>
      <c r="AI182" s="332"/>
      <c r="AJ182" s="332"/>
      <c r="AK182" s="332"/>
      <c r="AL182" s="332"/>
      <c r="AM182" s="332"/>
      <c r="AN182" s="332"/>
      <c r="AO182" s="332"/>
      <c r="AP182" s="332"/>
    </row>
    <row r="183" spans="1:43" s="5" customFormat="1" ht="11.25">
      <c r="A183" s="333"/>
      <c r="B183" s="333"/>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333"/>
      <c r="AK183" s="333"/>
      <c r="AL183" s="333"/>
      <c r="AM183" s="333"/>
      <c r="AN183" s="333"/>
      <c r="AO183" s="333"/>
      <c r="AP183" s="333"/>
      <c r="AQ183" s="333"/>
    </row>
    <row r="184" spans="1:43" s="5" customFormat="1" ht="11.25">
      <c r="A184" s="333"/>
      <c r="B184" s="333"/>
      <c r="C184" s="333"/>
      <c r="D184" s="333"/>
      <c r="E184" s="333"/>
      <c r="F184" s="333"/>
      <c r="G184" s="333"/>
      <c r="H184" s="333"/>
      <c r="I184" s="333"/>
      <c r="J184" s="333"/>
      <c r="K184" s="333"/>
      <c r="L184" s="333"/>
      <c r="M184" s="333"/>
      <c r="N184" s="333"/>
      <c r="O184" s="333"/>
      <c r="P184" s="333"/>
      <c r="Q184" s="333"/>
      <c r="R184" s="333"/>
      <c r="S184" s="333"/>
      <c r="T184" s="333"/>
      <c r="U184" s="333"/>
      <c r="V184" s="333"/>
      <c r="W184" s="333"/>
      <c r="X184" s="333"/>
      <c r="Y184" s="333"/>
      <c r="Z184" s="333"/>
      <c r="AA184" s="333"/>
      <c r="AB184" s="333"/>
      <c r="AC184" s="333"/>
      <c r="AD184" s="333"/>
      <c r="AE184" s="333"/>
      <c r="AF184" s="333"/>
      <c r="AG184" s="333"/>
      <c r="AH184" s="333"/>
      <c r="AI184" s="333"/>
      <c r="AJ184" s="333"/>
      <c r="AK184" s="333"/>
      <c r="AL184" s="333"/>
      <c r="AM184" s="333"/>
      <c r="AN184" s="333"/>
      <c r="AO184" s="333"/>
      <c r="AP184" s="333"/>
      <c r="AQ184" s="333"/>
    </row>
    <row r="185" spans="1:43" s="5" customFormat="1" ht="11.25">
      <c r="A185" s="333"/>
      <c r="B185" s="333"/>
      <c r="C185" s="333"/>
      <c r="D185" s="333"/>
      <c r="E185" s="333"/>
      <c r="F185" s="333"/>
      <c r="G185" s="333"/>
      <c r="H185" s="333"/>
      <c r="I185" s="333"/>
      <c r="J185" s="333"/>
      <c r="K185" s="333"/>
      <c r="L185" s="333"/>
      <c r="M185" s="333"/>
      <c r="N185" s="333"/>
      <c r="O185" s="333"/>
      <c r="P185" s="333"/>
      <c r="Q185" s="333"/>
      <c r="R185" s="333"/>
      <c r="S185" s="333"/>
      <c r="T185" s="333"/>
      <c r="U185" s="333"/>
      <c r="V185" s="333"/>
      <c r="W185" s="333"/>
      <c r="X185" s="333"/>
      <c r="Y185" s="333"/>
      <c r="Z185" s="333"/>
      <c r="AA185" s="333"/>
      <c r="AB185" s="333"/>
      <c r="AC185" s="333"/>
      <c r="AD185" s="333"/>
      <c r="AE185" s="333"/>
      <c r="AF185" s="333"/>
      <c r="AG185" s="333"/>
      <c r="AH185" s="333"/>
      <c r="AI185" s="333"/>
      <c r="AJ185" s="333"/>
      <c r="AK185" s="333"/>
      <c r="AL185" s="333"/>
      <c r="AM185" s="333"/>
      <c r="AN185" s="333"/>
      <c r="AO185" s="333"/>
      <c r="AP185" s="333"/>
      <c r="AQ185" s="333"/>
    </row>
    <row r="186" spans="1:43" s="5" customFormat="1" ht="11.25">
      <c r="A186" s="333"/>
      <c r="B186" s="333"/>
      <c r="C186" s="333"/>
      <c r="D186" s="333"/>
      <c r="E186" s="333"/>
      <c r="F186" s="333"/>
      <c r="G186" s="333"/>
      <c r="H186" s="333"/>
      <c r="I186" s="333"/>
      <c r="J186" s="333"/>
      <c r="K186" s="333"/>
      <c r="L186" s="333"/>
      <c r="M186" s="333"/>
      <c r="N186" s="333"/>
      <c r="O186" s="333"/>
      <c r="P186" s="333"/>
      <c r="Q186" s="333"/>
      <c r="R186" s="333"/>
      <c r="S186" s="333"/>
      <c r="T186" s="333"/>
      <c r="U186" s="333"/>
      <c r="V186" s="333"/>
      <c r="W186" s="333"/>
      <c r="X186" s="333"/>
      <c r="Y186" s="333"/>
      <c r="Z186" s="333"/>
      <c r="AA186" s="333"/>
      <c r="AB186" s="333"/>
      <c r="AC186" s="333"/>
      <c r="AD186" s="333"/>
      <c r="AE186" s="333"/>
      <c r="AF186" s="333"/>
      <c r="AG186" s="333"/>
      <c r="AH186" s="333"/>
      <c r="AI186" s="333"/>
      <c r="AJ186" s="333"/>
      <c r="AK186" s="333"/>
      <c r="AL186" s="333"/>
      <c r="AM186" s="333"/>
      <c r="AN186" s="333"/>
      <c r="AO186" s="333"/>
      <c r="AP186" s="333"/>
      <c r="AQ186" s="333"/>
    </row>
    <row r="187" spans="1:43" s="5" customFormat="1" ht="11.25">
      <c r="A187" s="333"/>
      <c r="B187" s="333"/>
      <c r="C187" s="333"/>
      <c r="D187" s="333"/>
      <c r="E187" s="333"/>
      <c r="F187" s="333"/>
      <c r="G187" s="333"/>
      <c r="H187" s="333"/>
      <c r="I187" s="333"/>
      <c r="J187" s="333"/>
      <c r="K187" s="333"/>
      <c r="L187" s="333"/>
      <c r="M187" s="333"/>
      <c r="N187" s="333"/>
      <c r="O187" s="333"/>
      <c r="P187" s="333"/>
      <c r="Q187" s="333"/>
      <c r="R187" s="333"/>
      <c r="S187" s="333"/>
      <c r="T187" s="333"/>
      <c r="U187" s="333"/>
      <c r="V187" s="333"/>
      <c r="W187" s="333"/>
      <c r="X187" s="333"/>
      <c r="Y187" s="333"/>
      <c r="Z187" s="333"/>
      <c r="AA187" s="333"/>
      <c r="AB187" s="333"/>
      <c r="AC187" s="333"/>
      <c r="AD187" s="333"/>
      <c r="AE187" s="333"/>
      <c r="AF187" s="333"/>
      <c r="AG187" s="333"/>
      <c r="AH187" s="333"/>
      <c r="AI187" s="333"/>
      <c r="AJ187" s="333"/>
      <c r="AK187" s="333"/>
      <c r="AL187" s="333"/>
      <c r="AM187" s="333"/>
      <c r="AN187" s="333"/>
      <c r="AO187" s="333"/>
      <c r="AP187" s="333"/>
      <c r="AQ187" s="333"/>
    </row>
    <row r="188" spans="1:43" s="5" customFormat="1" ht="11.25">
      <c r="A188" s="333"/>
      <c r="B188" s="333"/>
      <c r="C188" s="333"/>
      <c r="D188" s="333"/>
      <c r="E188" s="333"/>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row>
    <row r="189" spans="1:43" s="5" customFormat="1" ht="11.25">
      <c r="A189" s="333"/>
      <c r="B189" s="333"/>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c r="AC189" s="333"/>
      <c r="AD189" s="333"/>
      <c r="AE189" s="333"/>
      <c r="AF189" s="333"/>
      <c r="AG189" s="333"/>
      <c r="AH189" s="333"/>
      <c r="AI189" s="333"/>
      <c r="AJ189" s="333"/>
      <c r="AK189" s="333"/>
      <c r="AL189" s="333"/>
      <c r="AM189" s="333"/>
      <c r="AN189" s="333"/>
      <c r="AO189" s="333"/>
      <c r="AP189" s="333"/>
      <c r="AQ189" s="333"/>
    </row>
    <row r="190" spans="1:43" s="5" customFormat="1" ht="11.25">
      <c r="A190" s="333"/>
      <c r="B190" s="333"/>
      <c r="C190" s="333"/>
      <c r="D190" s="333"/>
      <c r="E190" s="333"/>
      <c r="F190" s="333"/>
      <c r="G190" s="333"/>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3"/>
      <c r="AK190" s="333"/>
      <c r="AL190" s="333"/>
      <c r="AM190" s="333"/>
      <c r="AN190" s="333"/>
      <c r="AO190" s="333"/>
      <c r="AP190" s="333"/>
      <c r="AQ190" s="333"/>
    </row>
    <row r="191" spans="1:43" s="5" customFormat="1" ht="11.25">
      <c r="A191" s="333"/>
      <c r="B191" s="333"/>
      <c r="C191" s="333"/>
      <c r="D191" s="333"/>
      <c r="E191" s="333"/>
      <c r="F191" s="333"/>
      <c r="G191" s="333"/>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33"/>
      <c r="AD191" s="333"/>
      <c r="AE191" s="333"/>
      <c r="AF191" s="333"/>
      <c r="AG191" s="333"/>
      <c r="AH191" s="333"/>
      <c r="AI191" s="333"/>
      <c r="AJ191" s="333"/>
      <c r="AK191" s="333"/>
      <c r="AL191" s="333"/>
      <c r="AM191" s="333"/>
      <c r="AN191" s="333"/>
      <c r="AO191" s="333"/>
      <c r="AP191" s="333"/>
      <c r="AQ191" s="333"/>
    </row>
    <row r="192" spans="1:43" s="5" customFormat="1" ht="11.25">
      <c r="A192" s="333"/>
      <c r="B192" s="333"/>
      <c r="C192" s="333"/>
      <c r="D192" s="333"/>
      <c r="E192" s="333"/>
      <c r="F192" s="333"/>
      <c r="G192" s="333"/>
      <c r="H192" s="333"/>
      <c r="I192" s="333"/>
      <c r="J192" s="333"/>
      <c r="K192" s="333"/>
      <c r="L192" s="333"/>
      <c r="M192" s="333"/>
      <c r="N192" s="333"/>
      <c r="O192" s="333"/>
      <c r="P192" s="333"/>
      <c r="Q192" s="333"/>
      <c r="R192" s="333"/>
      <c r="S192" s="333"/>
      <c r="T192" s="333"/>
      <c r="U192" s="333"/>
      <c r="V192" s="333"/>
      <c r="W192" s="333"/>
      <c r="X192" s="333"/>
      <c r="Y192" s="333"/>
      <c r="Z192" s="333"/>
      <c r="AA192" s="333"/>
      <c r="AB192" s="333"/>
      <c r="AC192" s="333"/>
      <c r="AD192" s="333"/>
      <c r="AE192" s="333"/>
      <c r="AF192" s="333"/>
      <c r="AG192" s="333"/>
      <c r="AH192" s="333"/>
      <c r="AI192" s="333"/>
      <c r="AJ192" s="333"/>
      <c r="AK192" s="333"/>
      <c r="AL192" s="333"/>
      <c r="AM192" s="333"/>
      <c r="AN192" s="333"/>
      <c r="AO192" s="333"/>
      <c r="AP192" s="333"/>
      <c r="AQ192" s="333"/>
    </row>
    <row r="193" spans="1:43" s="5" customFormat="1" ht="11.25">
      <c r="A193" s="314"/>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4"/>
      <c r="AF193" s="314"/>
      <c r="AG193" s="314"/>
      <c r="AH193" s="314"/>
      <c r="AI193" s="314"/>
      <c r="AJ193" s="314"/>
      <c r="AK193" s="314"/>
      <c r="AL193" s="314"/>
      <c r="AM193" s="314"/>
      <c r="AN193" s="314"/>
      <c r="AO193" s="314"/>
      <c r="AP193" s="314"/>
      <c r="AQ193" s="314"/>
    </row>
    <row r="194" spans="1:43" s="5" customFormat="1" ht="11.25">
      <c r="A194" s="314"/>
      <c r="B194" s="314"/>
      <c r="C194" s="314"/>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c r="AN194" s="314"/>
      <c r="AO194" s="314"/>
      <c r="AP194" s="314"/>
      <c r="AQ194" s="314"/>
    </row>
    <row r="195" spans="1:43" s="5" customFormat="1" ht="11.25">
      <c r="A195" s="314"/>
      <c r="B195" s="314"/>
      <c r="C195" s="314"/>
      <c r="D195" s="314"/>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row>
    <row r="196" spans="1:43" s="5" customFormat="1" ht="11.25">
      <c r="A196" s="314"/>
      <c r="B196" s="314"/>
      <c r="C196" s="314"/>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row>
    <row r="197" spans="1:43" s="5" customFormat="1" ht="11.25">
      <c r="A197" s="314"/>
      <c r="B197" s="314"/>
      <c r="C197" s="314"/>
      <c r="D197" s="314"/>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row>
    <row r="198" spans="1:43" s="5" customFormat="1" ht="11.25">
      <c r="A198" s="314"/>
      <c r="B198" s="314"/>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row>
    <row r="199" spans="1:43" s="5" customFormat="1" ht="11.25">
      <c r="A199" s="314"/>
      <c r="B199" s="314"/>
      <c r="C199" s="314"/>
      <c r="D199" s="314"/>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row>
    <row r="200" spans="1:43" s="5" customFormat="1" ht="11.25">
      <c r="A200" s="314"/>
      <c r="B200" s="314"/>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row>
    <row r="201" spans="1:43" s="5" customFormat="1" ht="11.25">
      <c r="A201" s="314"/>
      <c r="B201" s="314"/>
      <c r="C201" s="314"/>
      <c r="D201" s="314"/>
      <c r="E201" s="314"/>
      <c r="F201" s="314"/>
      <c r="G201" s="314"/>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row>
    <row r="202" spans="1:43" s="5" customFormat="1" ht="11.25">
      <c r="A202" s="314"/>
      <c r="B202" s="314"/>
      <c r="C202" s="314"/>
      <c r="D202" s="314"/>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row>
    <row r="203" spans="1:43" s="5" customFormat="1" ht="11.25">
      <c r="A203" s="314"/>
      <c r="B203" s="314"/>
      <c r="C203" s="314"/>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row>
    <row r="204" spans="1:43" s="5" customFormat="1" ht="11.25">
      <c r="A204" s="314"/>
      <c r="B204" s="314"/>
      <c r="C204" s="314"/>
      <c r="D204" s="314"/>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row>
    <row r="205" spans="1:43" s="5" customFormat="1" ht="11.25">
      <c r="A205" s="314"/>
      <c r="B205" s="314"/>
      <c r="C205" s="314"/>
      <c r="D205" s="314"/>
      <c r="E205" s="314"/>
      <c r="F205" s="314"/>
      <c r="G205" s="314"/>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row>
    <row r="206" spans="1:43" s="5" customFormat="1" ht="11.25">
      <c r="A206" s="314"/>
      <c r="B206" s="314"/>
      <c r="C206" s="314"/>
      <c r="D206" s="314"/>
      <c r="E206" s="314"/>
      <c r="F206" s="314"/>
      <c r="G206" s="314"/>
      <c r="H206" s="314"/>
      <c r="I206" s="314"/>
      <c r="J206" s="314"/>
      <c r="K206" s="314"/>
      <c r="L206" s="314"/>
      <c r="M206" s="314"/>
      <c r="N206" s="314"/>
      <c r="O206" s="314"/>
      <c r="P206" s="314"/>
      <c r="Q206" s="314"/>
      <c r="R206" s="314"/>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c r="AN206" s="314"/>
      <c r="AO206" s="314"/>
      <c r="AP206" s="314"/>
      <c r="AQ206" s="314"/>
    </row>
    <row r="207" spans="1:43" s="5" customFormat="1" ht="11.25">
      <c r="A207" s="314"/>
      <c r="B207" s="314"/>
      <c r="C207" s="314"/>
      <c r="D207" s="314"/>
      <c r="E207" s="314"/>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row>
    <row r="208" spans="1:43" s="5" customFormat="1" ht="11.25">
      <c r="A208" s="314"/>
      <c r="B208" s="314"/>
      <c r="C208" s="314"/>
      <c r="D208" s="314"/>
      <c r="E208" s="314"/>
      <c r="F208" s="314"/>
      <c r="G208" s="314"/>
      <c r="H208" s="314"/>
      <c r="I208" s="314"/>
      <c r="J208" s="314"/>
      <c r="K208" s="314"/>
      <c r="L208" s="314"/>
      <c r="M208" s="314"/>
      <c r="N208" s="314"/>
      <c r="O208" s="314"/>
      <c r="P208" s="314"/>
      <c r="Q208" s="314"/>
      <c r="R208" s="314"/>
      <c r="S208" s="314"/>
      <c r="T208" s="314"/>
      <c r="U208" s="314"/>
      <c r="V208" s="314"/>
      <c r="W208" s="314"/>
      <c r="X208" s="314"/>
      <c r="Y208" s="314"/>
      <c r="Z208" s="314"/>
      <c r="AA208" s="314"/>
      <c r="AB208" s="314"/>
      <c r="AC208" s="314"/>
      <c r="AD208" s="314"/>
      <c r="AE208" s="314"/>
      <c r="AF208" s="314"/>
      <c r="AG208" s="314"/>
      <c r="AH208" s="314"/>
      <c r="AI208" s="314"/>
      <c r="AJ208" s="314"/>
      <c r="AK208" s="314"/>
      <c r="AL208" s="314"/>
      <c r="AM208" s="314"/>
      <c r="AN208" s="314"/>
      <c r="AO208" s="314"/>
      <c r="AP208" s="314"/>
      <c r="AQ208" s="314"/>
    </row>
    <row r="209" spans="1:43">
      <c r="A209" s="314"/>
      <c r="B209" s="314"/>
      <c r="C209" s="314"/>
      <c r="D209" s="314"/>
      <c r="E209" s="314"/>
      <c r="F209" s="314"/>
      <c r="G209" s="314"/>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314"/>
      <c r="AE209" s="314"/>
      <c r="AF209" s="314"/>
      <c r="AG209" s="314"/>
      <c r="AH209" s="314"/>
      <c r="AI209" s="314"/>
      <c r="AJ209" s="314"/>
      <c r="AK209" s="314"/>
      <c r="AL209" s="314"/>
      <c r="AM209" s="314"/>
      <c r="AN209" s="314"/>
      <c r="AO209" s="314"/>
      <c r="AP209" s="314"/>
      <c r="AQ209" s="314"/>
    </row>
    <row r="210" spans="1:43">
      <c r="A210" s="314"/>
      <c r="B210" s="314"/>
      <c r="C210" s="314"/>
      <c r="D210" s="314"/>
      <c r="E210" s="314"/>
      <c r="F210" s="314"/>
      <c r="G210" s="314"/>
      <c r="H210" s="314"/>
      <c r="I210" s="314"/>
      <c r="J210" s="314"/>
      <c r="K210" s="314"/>
      <c r="L210" s="314"/>
      <c r="M210" s="314"/>
      <c r="N210" s="314"/>
      <c r="O210" s="314"/>
      <c r="P210" s="314"/>
      <c r="Q210" s="314"/>
      <c r="R210" s="314"/>
      <c r="S210" s="314"/>
      <c r="T210" s="314"/>
      <c r="U210" s="314"/>
      <c r="V210" s="314"/>
      <c r="W210" s="314"/>
      <c r="X210" s="314"/>
      <c r="Y210" s="314"/>
      <c r="Z210" s="314"/>
      <c r="AA210" s="314"/>
      <c r="AB210" s="314"/>
      <c r="AC210" s="314"/>
      <c r="AD210" s="314"/>
      <c r="AE210" s="314"/>
      <c r="AF210" s="314"/>
      <c r="AG210" s="314"/>
      <c r="AH210" s="314"/>
      <c r="AI210" s="314"/>
      <c r="AJ210" s="314"/>
      <c r="AK210" s="314"/>
      <c r="AL210" s="314"/>
      <c r="AM210" s="314"/>
      <c r="AN210" s="314"/>
      <c r="AO210" s="314"/>
      <c r="AP210" s="314"/>
      <c r="AQ210" s="314"/>
    </row>
    <row r="211" spans="1:43">
      <c r="A211" s="314"/>
      <c r="B211" s="314"/>
      <c r="C211" s="314"/>
      <c r="D211" s="314"/>
      <c r="E211" s="314"/>
      <c r="F211" s="314"/>
      <c r="G211" s="314"/>
      <c r="H211" s="314"/>
      <c r="I211" s="314"/>
      <c r="J211" s="314"/>
      <c r="K211" s="314"/>
      <c r="L211" s="314"/>
      <c r="M211" s="314"/>
      <c r="N211" s="314"/>
      <c r="O211" s="314"/>
      <c r="P211" s="314"/>
      <c r="Q211" s="314"/>
      <c r="R211" s="314"/>
      <c r="S211" s="314"/>
      <c r="T211" s="314"/>
      <c r="U211" s="314"/>
      <c r="V211" s="314"/>
      <c r="W211" s="314"/>
      <c r="X211" s="314"/>
      <c r="Y211" s="314"/>
      <c r="Z211" s="314"/>
      <c r="AA211" s="314"/>
      <c r="AB211" s="314"/>
      <c r="AC211" s="314"/>
      <c r="AD211" s="314"/>
      <c r="AE211" s="314"/>
      <c r="AF211" s="314"/>
      <c r="AG211" s="314"/>
      <c r="AH211" s="314"/>
      <c r="AI211" s="314"/>
      <c r="AJ211" s="314"/>
      <c r="AK211" s="314"/>
      <c r="AL211" s="314"/>
      <c r="AM211" s="314"/>
      <c r="AN211" s="314"/>
      <c r="AO211" s="314"/>
      <c r="AP211" s="314"/>
      <c r="AQ211" s="314"/>
    </row>
    <row r="212" spans="1:43">
      <c r="A212" s="314"/>
      <c r="B212" s="314"/>
      <c r="C212" s="314"/>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4"/>
      <c r="AF212" s="314"/>
      <c r="AG212" s="314"/>
      <c r="AH212" s="314"/>
      <c r="AI212" s="314"/>
      <c r="AJ212" s="314"/>
      <c r="AK212" s="314"/>
      <c r="AL212" s="314"/>
      <c r="AM212" s="314"/>
      <c r="AN212" s="314"/>
      <c r="AO212" s="314"/>
      <c r="AP212" s="314"/>
      <c r="AQ212" s="314"/>
    </row>
    <row r="213" spans="1:43">
      <c r="A213" s="314"/>
      <c r="B213" s="314"/>
      <c r="C213" s="314"/>
      <c r="D213" s="314"/>
      <c r="E213" s="314"/>
      <c r="F213" s="314"/>
      <c r="G213" s="314"/>
      <c r="H213" s="314"/>
      <c r="I213" s="314"/>
      <c r="J213" s="314"/>
      <c r="K213" s="314"/>
      <c r="L213" s="314"/>
      <c r="M213" s="314"/>
      <c r="N213" s="314"/>
      <c r="O213" s="314"/>
      <c r="P213" s="314"/>
      <c r="Q213" s="314"/>
      <c r="R213" s="314"/>
      <c r="S213" s="314"/>
      <c r="T213" s="314"/>
      <c r="U213" s="314"/>
      <c r="V213" s="314"/>
      <c r="W213" s="314"/>
      <c r="X213" s="314"/>
      <c r="Y213" s="314"/>
      <c r="Z213" s="314"/>
      <c r="AA213" s="314"/>
      <c r="AB213" s="314"/>
      <c r="AC213" s="314"/>
      <c r="AD213" s="314"/>
      <c r="AE213" s="314"/>
      <c r="AF213" s="314"/>
      <c r="AG213" s="314"/>
      <c r="AH213" s="314"/>
      <c r="AI213" s="314"/>
      <c r="AJ213" s="314"/>
      <c r="AK213" s="314"/>
      <c r="AL213" s="314"/>
      <c r="AM213" s="314"/>
      <c r="AN213" s="314"/>
      <c r="AO213" s="314"/>
      <c r="AP213" s="314"/>
      <c r="AQ213" s="314"/>
    </row>
    <row r="214" spans="1:43">
      <c r="A214" s="314"/>
      <c r="B214" s="314"/>
      <c r="C214" s="314"/>
      <c r="D214" s="314"/>
      <c r="E214" s="314"/>
      <c r="F214" s="314"/>
      <c r="G214" s="314"/>
      <c r="H214" s="314"/>
      <c r="I214" s="314"/>
      <c r="J214" s="314"/>
      <c r="K214" s="314"/>
      <c r="L214" s="314"/>
      <c r="M214" s="314"/>
      <c r="N214" s="314"/>
      <c r="O214" s="314"/>
      <c r="P214" s="314"/>
      <c r="Q214" s="314"/>
      <c r="R214" s="314"/>
      <c r="S214" s="314"/>
      <c r="T214" s="314"/>
      <c r="U214" s="314"/>
      <c r="V214" s="314"/>
      <c r="W214" s="314"/>
      <c r="X214" s="314"/>
      <c r="Y214" s="314"/>
      <c r="Z214" s="314"/>
      <c r="AA214" s="314"/>
      <c r="AB214" s="314"/>
      <c r="AC214" s="314"/>
      <c r="AD214" s="314"/>
      <c r="AE214" s="314"/>
      <c r="AF214" s="314"/>
      <c r="AG214" s="314"/>
      <c r="AH214" s="314"/>
      <c r="AI214" s="314"/>
      <c r="AJ214" s="314"/>
      <c r="AK214" s="314"/>
      <c r="AL214" s="314"/>
      <c r="AM214" s="314"/>
      <c r="AN214" s="314"/>
      <c r="AO214" s="314"/>
      <c r="AP214" s="314"/>
      <c r="AQ214" s="314"/>
    </row>
    <row r="215" spans="1:43">
      <c r="A215" s="314"/>
      <c r="B215" s="314"/>
      <c r="C215" s="314"/>
      <c r="D215" s="314"/>
      <c r="E215" s="314"/>
      <c r="F215" s="314"/>
      <c r="G215" s="314"/>
      <c r="H215" s="314"/>
      <c r="I215" s="314"/>
      <c r="J215" s="314"/>
      <c r="K215" s="314"/>
      <c r="L215" s="314"/>
      <c r="M215" s="314"/>
      <c r="N215" s="314"/>
      <c r="O215" s="314"/>
      <c r="P215" s="314"/>
      <c r="Q215" s="314"/>
      <c r="R215" s="314"/>
      <c r="S215" s="314"/>
      <c r="T215" s="314"/>
      <c r="U215" s="314"/>
      <c r="V215" s="314"/>
      <c r="W215" s="314"/>
      <c r="X215" s="314"/>
      <c r="Y215" s="314"/>
      <c r="Z215" s="314"/>
      <c r="AA215" s="314"/>
      <c r="AB215" s="314"/>
      <c r="AC215" s="314"/>
      <c r="AD215" s="314"/>
      <c r="AE215" s="314"/>
      <c r="AF215" s="314"/>
      <c r="AG215" s="314"/>
      <c r="AH215" s="314"/>
      <c r="AI215" s="314"/>
      <c r="AJ215" s="314"/>
      <c r="AK215" s="314"/>
      <c r="AL215" s="314"/>
      <c r="AM215" s="314"/>
      <c r="AN215" s="314"/>
      <c r="AO215" s="314"/>
      <c r="AP215" s="314"/>
      <c r="AQ215" s="314"/>
    </row>
    <row r="216" spans="1:43">
      <c r="A216" s="314"/>
      <c r="B216" s="314"/>
      <c r="C216" s="314"/>
      <c r="D216" s="314"/>
      <c r="E216" s="314"/>
      <c r="F216" s="314"/>
      <c r="G216" s="314"/>
      <c r="H216" s="314"/>
      <c r="I216" s="314"/>
      <c r="J216" s="314"/>
      <c r="K216" s="314"/>
      <c r="L216" s="314"/>
      <c r="M216" s="314"/>
      <c r="N216" s="314"/>
      <c r="O216" s="314"/>
      <c r="P216" s="314"/>
      <c r="Q216" s="314"/>
      <c r="R216" s="314"/>
      <c r="S216" s="314"/>
      <c r="T216" s="314"/>
      <c r="U216" s="314"/>
      <c r="V216" s="314"/>
      <c r="W216" s="314"/>
      <c r="X216" s="314"/>
      <c r="Y216" s="314"/>
      <c r="Z216" s="314"/>
      <c r="AA216" s="314"/>
      <c r="AB216" s="314"/>
      <c r="AC216" s="314"/>
      <c r="AD216" s="314"/>
      <c r="AE216" s="314"/>
      <c r="AF216" s="314"/>
      <c r="AG216" s="314"/>
      <c r="AH216" s="314"/>
      <c r="AI216" s="314"/>
      <c r="AJ216" s="314"/>
      <c r="AK216" s="314"/>
      <c r="AL216" s="314"/>
      <c r="AM216" s="314"/>
      <c r="AN216" s="314"/>
      <c r="AO216" s="314"/>
      <c r="AP216" s="314"/>
      <c r="AQ216" s="314"/>
    </row>
    <row r="217" spans="1:43">
      <c r="A217" s="314"/>
      <c r="B217" s="314"/>
      <c r="C217" s="314"/>
      <c r="D217" s="314"/>
      <c r="E217" s="314"/>
      <c r="F217" s="314"/>
      <c r="G217" s="314"/>
      <c r="H217" s="314"/>
      <c r="I217" s="314"/>
      <c r="J217" s="314"/>
      <c r="K217" s="314"/>
      <c r="L217" s="314"/>
      <c r="M217" s="314"/>
      <c r="N217" s="314"/>
      <c r="O217" s="314"/>
      <c r="P217" s="314"/>
      <c r="Q217" s="314"/>
      <c r="R217" s="314"/>
      <c r="S217" s="314"/>
      <c r="T217" s="314"/>
      <c r="U217" s="314"/>
      <c r="V217" s="314"/>
      <c r="W217" s="314"/>
      <c r="X217" s="314"/>
      <c r="Y217" s="314"/>
      <c r="Z217" s="314"/>
      <c r="AA217" s="314"/>
      <c r="AB217" s="314"/>
      <c r="AC217" s="314"/>
      <c r="AD217" s="314"/>
      <c r="AE217" s="314"/>
      <c r="AF217" s="314"/>
      <c r="AG217" s="314"/>
      <c r="AH217" s="314"/>
      <c r="AI217" s="314"/>
      <c r="AJ217" s="314"/>
      <c r="AK217" s="314"/>
      <c r="AL217" s="314"/>
      <c r="AM217" s="314"/>
      <c r="AN217" s="314"/>
      <c r="AO217" s="314"/>
      <c r="AP217" s="314"/>
      <c r="AQ217" s="314"/>
    </row>
    <row r="218" spans="1:43">
      <c r="A218" s="314"/>
      <c r="B218" s="314"/>
      <c r="C218" s="314"/>
      <c r="D218" s="314"/>
      <c r="E218" s="314"/>
      <c r="F218" s="314"/>
      <c r="G218" s="314"/>
      <c r="H218" s="314"/>
      <c r="I218" s="314"/>
      <c r="J218" s="314"/>
      <c r="K218" s="314"/>
      <c r="L218" s="314"/>
      <c r="M218" s="314"/>
      <c r="N218" s="314"/>
      <c r="O218" s="314"/>
      <c r="P218" s="314"/>
      <c r="Q218" s="314"/>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c r="AN218" s="314"/>
      <c r="AO218" s="314"/>
      <c r="AP218" s="314"/>
      <c r="AQ218" s="314"/>
    </row>
    <row r="219" spans="1:43">
      <c r="A219" s="314"/>
      <c r="B219" s="314"/>
      <c r="C219" s="314"/>
      <c r="D219" s="314"/>
      <c r="E219" s="314"/>
      <c r="F219" s="314"/>
      <c r="G219" s="314"/>
      <c r="H219" s="314"/>
      <c r="I219" s="314"/>
      <c r="J219" s="314"/>
      <c r="K219" s="314"/>
      <c r="L219" s="314"/>
      <c r="M219" s="314"/>
      <c r="N219" s="314"/>
      <c r="O219" s="314"/>
      <c r="P219" s="314"/>
      <c r="Q219" s="314"/>
      <c r="R219" s="314"/>
      <c r="S219" s="314"/>
      <c r="T219" s="314"/>
      <c r="U219" s="314"/>
      <c r="V219" s="314"/>
      <c r="W219" s="314"/>
      <c r="X219" s="314"/>
      <c r="Y219" s="314"/>
      <c r="Z219" s="314"/>
      <c r="AA219" s="314"/>
      <c r="AB219" s="314"/>
      <c r="AC219" s="314"/>
      <c r="AD219" s="314"/>
      <c r="AE219" s="314"/>
      <c r="AF219" s="314"/>
      <c r="AG219" s="314"/>
      <c r="AH219" s="314"/>
      <c r="AI219" s="314"/>
      <c r="AJ219" s="314"/>
      <c r="AK219" s="314"/>
      <c r="AL219" s="314"/>
      <c r="AM219" s="314"/>
      <c r="AN219" s="314"/>
      <c r="AO219" s="314"/>
      <c r="AP219" s="314"/>
      <c r="AQ219" s="314"/>
    </row>
    <row r="220" spans="1:43">
      <c r="A220" s="314"/>
      <c r="B220" s="314"/>
      <c r="C220" s="314"/>
      <c r="D220" s="314"/>
      <c r="E220" s="314"/>
      <c r="F220" s="314"/>
      <c r="G220" s="314"/>
      <c r="H220" s="314"/>
      <c r="I220" s="314"/>
      <c r="J220" s="314"/>
      <c r="K220" s="314"/>
      <c r="L220" s="314"/>
      <c r="M220" s="314"/>
      <c r="N220" s="314"/>
      <c r="O220" s="314"/>
      <c r="P220" s="314"/>
      <c r="Q220" s="314"/>
      <c r="R220" s="314"/>
      <c r="S220" s="314"/>
      <c r="T220" s="314"/>
      <c r="U220" s="314"/>
      <c r="V220" s="314"/>
      <c r="W220" s="314"/>
      <c r="X220" s="314"/>
      <c r="Y220" s="314"/>
      <c r="Z220" s="314"/>
      <c r="AA220" s="314"/>
      <c r="AB220" s="314"/>
      <c r="AC220" s="314"/>
      <c r="AD220" s="314"/>
      <c r="AE220" s="314"/>
      <c r="AF220" s="314"/>
      <c r="AG220" s="314"/>
      <c r="AH220" s="314"/>
      <c r="AI220" s="314"/>
      <c r="AJ220" s="314"/>
      <c r="AK220" s="314"/>
      <c r="AL220" s="314"/>
      <c r="AM220" s="314"/>
      <c r="AN220" s="314"/>
      <c r="AO220" s="314"/>
      <c r="AP220" s="314"/>
      <c r="AQ220" s="314"/>
    </row>
    <row r="221" spans="1:43">
      <c r="A221" s="314"/>
      <c r="B221" s="314"/>
      <c r="C221" s="314"/>
      <c r="D221" s="314"/>
      <c r="E221" s="314"/>
      <c r="F221" s="314"/>
      <c r="G221" s="314"/>
      <c r="H221" s="314"/>
      <c r="I221" s="314"/>
      <c r="J221" s="314"/>
      <c r="K221" s="314"/>
      <c r="L221" s="314"/>
      <c r="M221" s="314"/>
      <c r="N221" s="314"/>
      <c r="O221" s="314"/>
      <c r="P221" s="314"/>
      <c r="Q221" s="314"/>
      <c r="R221" s="314"/>
      <c r="S221" s="314"/>
      <c r="T221" s="314"/>
      <c r="U221" s="314"/>
      <c r="V221" s="314"/>
      <c r="W221" s="314"/>
      <c r="X221" s="314"/>
      <c r="Y221" s="314"/>
      <c r="Z221" s="314"/>
      <c r="AA221" s="314"/>
      <c r="AB221" s="314"/>
      <c r="AC221" s="314"/>
      <c r="AD221" s="314"/>
      <c r="AE221" s="314"/>
      <c r="AF221" s="314"/>
      <c r="AG221" s="314"/>
      <c r="AH221" s="314"/>
      <c r="AI221" s="314"/>
      <c r="AJ221" s="314"/>
      <c r="AK221" s="314"/>
      <c r="AL221" s="314"/>
      <c r="AM221" s="314"/>
      <c r="AN221" s="314"/>
      <c r="AO221" s="314"/>
      <c r="AP221" s="314"/>
      <c r="AQ221" s="314"/>
    </row>
    <row r="222" spans="1:43">
      <c r="A222" s="314"/>
      <c r="B222" s="314"/>
      <c r="C222" s="314"/>
      <c r="D222" s="314"/>
      <c r="E222" s="314"/>
      <c r="F222" s="314"/>
      <c r="G222" s="314"/>
      <c r="H222" s="314"/>
      <c r="I222" s="314"/>
      <c r="J222" s="314"/>
      <c r="K222" s="314"/>
      <c r="L222" s="314"/>
      <c r="M222" s="314"/>
      <c r="N222" s="314"/>
      <c r="O222" s="314"/>
      <c r="P222" s="314"/>
      <c r="Q222" s="314"/>
      <c r="R222" s="314"/>
      <c r="S222" s="314"/>
      <c r="T222" s="314"/>
      <c r="U222" s="314"/>
      <c r="V222" s="314"/>
      <c r="W222" s="314"/>
      <c r="X222" s="314"/>
      <c r="Y222" s="314"/>
      <c r="Z222" s="314"/>
      <c r="AA222" s="314"/>
      <c r="AB222" s="314"/>
      <c r="AC222" s="314"/>
      <c r="AD222" s="314"/>
      <c r="AE222" s="314"/>
      <c r="AF222" s="314"/>
      <c r="AG222" s="314"/>
      <c r="AH222" s="314"/>
      <c r="AI222" s="314"/>
      <c r="AJ222" s="314"/>
      <c r="AK222" s="314"/>
      <c r="AL222" s="314"/>
      <c r="AM222" s="314"/>
      <c r="AN222" s="314"/>
      <c r="AO222" s="314"/>
      <c r="AP222" s="314"/>
      <c r="AQ222" s="314"/>
    </row>
    <row r="223" spans="1:43">
      <c r="A223" s="314"/>
      <c r="B223" s="314"/>
      <c r="C223" s="314"/>
      <c r="D223" s="314"/>
      <c r="E223" s="314"/>
      <c r="F223" s="314"/>
      <c r="G223" s="314"/>
      <c r="H223" s="314"/>
      <c r="I223" s="314"/>
      <c r="J223" s="314"/>
      <c r="K223" s="314"/>
      <c r="L223" s="314"/>
      <c r="M223" s="314"/>
      <c r="N223" s="314"/>
      <c r="O223" s="314"/>
      <c r="P223" s="314"/>
      <c r="Q223" s="314"/>
      <c r="R223" s="314"/>
      <c r="S223" s="314"/>
      <c r="T223" s="314"/>
      <c r="U223" s="314"/>
      <c r="V223" s="314"/>
      <c r="W223" s="314"/>
      <c r="X223" s="314"/>
      <c r="Y223" s="314"/>
      <c r="Z223" s="314"/>
      <c r="AA223" s="314"/>
      <c r="AB223" s="314"/>
      <c r="AC223" s="314"/>
      <c r="AD223" s="314"/>
      <c r="AE223" s="314"/>
      <c r="AF223" s="314"/>
      <c r="AG223" s="314"/>
      <c r="AH223" s="314"/>
      <c r="AI223" s="314"/>
      <c r="AJ223" s="314"/>
      <c r="AK223" s="314"/>
      <c r="AL223" s="314"/>
      <c r="AM223" s="314"/>
      <c r="AN223" s="314"/>
      <c r="AO223" s="314"/>
      <c r="AP223" s="314"/>
      <c r="AQ223" s="314"/>
    </row>
    <row r="224" spans="1:43">
      <c r="A224" s="314"/>
      <c r="B224" s="314"/>
      <c r="C224" s="314"/>
      <c r="D224" s="314"/>
      <c r="E224" s="314"/>
      <c r="F224" s="314"/>
      <c r="G224" s="314"/>
      <c r="H224" s="314"/>
      <c r="I224" s="314"/>
      <c r="J224" s="314"/>
      <c r="K224" s="314"/>
      <c r="L224" s="314"/>
      <c r="M224" s="314"/>
      <c r="N224" s="314"/>
      <c r="O224" s="314"/>
      <c r="P224" s="314"/>
      <c r="Q224" s="314"/>
      <c r="R224" s="314"/>
      <c r="S224" s="314"/>
      <c r="T224" s="314"/>
      <c r="U224" s="314"/>
      <c r="V224" s="314"/>
      <c r="W224" s="314"/>
      <c r="X224" s="314"/>
      <c r="Y224" s="314"/>
      <c r="Z224" s="314"/>
      <c r="AA224" s="314"/>
      <c r="AB224" s="314"/>
      <c r="AC224" s="314"/>
      <c r="AD224" s="314"/>
      <c r="AE224" s="314"/>
      <c r="AF224" s="314"/>
      <c r="AG224" s="314"/>
      <c r="AH224" s="314"/>
      <c r="AI224" s="314"/>
      <c r="AJ224" s="314"/>
      <c r="AK224" s="314"/>
      <c r="AL224" s="314"/>
      <c r="AM224" s="314"/>
      <c r="AN224" s="314"/>
      <c r="AO224" s="314"/>
      <c r="AP224" s="314"/>
      <c r="AQ224" s="314"/>
    </row>
    <row r="225" spans="1:43">
      <c r="A225" s="314"/>
      <c r="B225" s="314"/>
      <c r="C225" s="314"/>
      <c r="D225" s="314"/>
      <c r="E225" s="314"/>
      <c r="F225" s="314"/>
      <c r="G225" s="314"/>
      <c r="H225" s="314"/>
      <c r="I225" s="314"/>
      <c r="J225" s="314"/>
      <c r="K225" s="314"/>
      <c r="L225" s="314"/>
      <c r="M225" s="314"/>
      <c r="N225" s="314"/>
      <c r="O225" s="314"/>
      <c r="P225" s="314"/>
      <c r="Q225" s="314"/>
      <c r="R225" s="314"/>
      <c r="S225" s="314"/>
      <c r="T225" s="314"/>
      <c r="U225" s="314"/>
      <c r="V225" s="314"/>
      <c r="W225" s="314"/>
      <c r="X225" s="314"/>
      <c r="Y225" s="314"/>
      <c r="Z225" s="314"/>
      <c r="AA225" s="314"/>
      <c r="AB225" s="314"/>
      <c r="AC225" s="314"/>
      <c r="AD225" s="314"/>
      <c r="AE225" s="314"/>
      <c r="AF225" s="314"/>
      <c r="AG225" s="314"/>
      <c r="AH225" s="314"/>
      <c r="AI225" s="314"/>
      <c r="AJ225" s="314"/>
      <c r="AK225" s="314"/>
      <c r="AL225" s="314"/>
      <c r="AM225" s="314"/>
      <c r="AN225" s="314"/>
      <c r="AO225" s="314"/>
      <c r="AP225" s="314"/>
      <c r="AQ225" s="314"/>
    </row>
    <row r="226" spans="1:43">
      <c r="A226" s="314"/>
      <c r="B226" s="314"/>
      <c r="C226" s="314"/>
      <c r="D226" s="314"/>
      <c r="E226" s="314"/>
      <c r="F226" s="314"/>
      <c r="G226" s="314"/>
      <c r="H226" s="314"/>
      <c r="I226" s="314"/>
      <c r="J226" s="314"/>
      <c r="K226" s="314"/>
      <c r="L226" s="314"/>
      <c r="M226" s="314"/>
      <c r="N226" s="314"/>
      <c r="O226" s="314"/>
      <c r="P226" s="314"/>
      <c r="Q226" s="314"/>
      <c r="R226" s="314"/>
      <c r="S226" s="314"/>
      <c r="T226" s="314"/>
      <c r="U226" s="314"/>
      <c r="V226" s="314"/>
      <c r="W226" s="314"/>
      <c r="X226" s="314"/>
      <c r="Y226" s="314"/>
      <c r="Z226" s="314"/>
      <c r="AA226" s="314"/>
      <c r="AB226" s="314"/>
      <c r="AC226" s="314"/>
      <c r="AD226" s="314"/>
      <c r="AE226" s="314"/>
      <c r="AF226" s="314"/>
      <c r="AG226" s="314"/>
      <c r="AH226" s="314"/>
      <c r="AI226" s="314"/>
      <c r="AJ226" s="314"/>
      <c r="AK226" s="314"/>
      <c r="AL226" s="314"/>
      <c r="AM226" s="314"/>
      <c r="AN226" s="314"/>
      <c r="AO226" s="314"/>
      <c r="AP226" s="314"/>
      <c r="AQ226" s="314"/>
    </row>
    <row r="227" spans="1:43">
      <c r="A227" s="314"/>
      <c r="B227" s="314"/>
      <c r="C227" s="314"/>
      <c r="D227" s="314"/>
      <c r="E227" s="314"/>
      <c r="F227" s="314"/>
      <c r="G227" s="314"/>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row>
    <row r="228" spans="1:43">
      <c r="A228" s="314"/>
      <c r="B228" s="314"/>
      <c r="C228" s="314"/>
      <c r="D228" s="314"/>
      <c r="E228" s="314"/>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4"/>
      <c r="AD228" s="314"/>
      <c r="AE228" s="314"/>
      <c r="AF228" s="314"/>
      <c r="AG228" s="314"/>
      <c r="AH228" s="314"/>
      <c r="AI228" s="314"/>
      <c r="AJ228" s="314"/>
      <c r="AK228" s="314"/>
      <c r="AL228" s="314"/>
      <c r="AM228" s="314"/>
      <c r="AN228" s="314"/>
      <c r="AO228" s="314"/>
      <c r="AP228" s="314"/>
      <c r="AQ228" s="314"/>
    </row>
    <row r="229" spans="1:43">
      <c r="A229" s="314"/>
      <c r="B229" s="314"/>
      <c r="C229" s="314"/>
      <c r="D229" s="314"/>
      <c r="E229" s="314"/>
      <c r="F229" s="314"/>
      <c r="G229" s="314"/>
      <c r="H229" s="314"/>
      <c r="I229" s="314"/>
      <c r="J229" s="314"/>
      <c r="K229" s="314"/>
      <c r="L229" s="314"/>
      <c r="M229" s="314"/>
      <c r="N229" s="314"/>
      <c r="O229" s="314"/>
      <c r="P229" s="314"/>
      <c r="Q229" s="314"/>
      <c r="R229" s="314"/>
      <c r="S229" s="314"/>
      <c r="T229" s="314"/>
      <c r="U229" s="314"/>
      <c r="V229" s="314"/>
      <c r="W229" s="314"/>
      <c r="X229" s="314"/>
      <c r="Y229" s="314"/>
      <c r="Z229" s="314"/>
      <c r="AA229" s="314"/>
      <c r="AB229" s="314"/>
      <c r="AC229" s="314"/>
      <c r="AD229" s="314"/>
      <c r="AE229" s="314"/>
      <c r="AF229" s="314"/>
      <c r="AG229" s="314"/>
      <c r="AH229" s="314"/>
      <c r="AI229" s="314"/>
      <c r="AJ229" s="314"/>
      <c r="AK229" s="314"/>
      <c r="AL229" s="314"/>
      <c r="AM229" s="314"/>
      <c r="AN229" s="314"/>
      <c r="AO229" s="314"/>
      <c r="AP229" s="314"/>
      <c r="AQ229" s="314"/>
    </row>
    <row r="230" spans="1:43">
      <c r="A230" s="314"/>
      <c r="B230" s="314"/>
      <c r="C230" s="314"/>
      <c r="D230" s="314"/>
      <c r="E230" s="314"/>
      <c r="F230" s="314"/>
      <c r="G230" s="314"/>
      <c r="H230" s="314"/>
      <c r="I230" s="314"/>
      <c r="J230" s="314"/>
      <c r="K230" s="314"/>
      <c r="L230" s="314"/>
      <c r="M230" s="314"/>
      <c r="N230" s="314"/>
      <c r="O230" s="314"/>
      <c r="P230" s="314"/>
      <c r="Q230" s="314"/>
      <c r="R230" s="314"/>
      <c r="S230" s="314"/>
      <c r="T230" s="314"/>
      <c r="U230" s="314"/>
      <c r="V230" s="314"/>
      <c r="W230" s="314"/>
      <c r="X230" s="314"/>
      <c r="Y230" s="314"/>
      <c r="Z230" s="314"/>
      <c r="AA230" s="314"/>
      <c r="AB230" s="314"/>
      <c r="AC230" s="314"/>
      <c r="AD230" s="314"/>
      <c r="AE230" s="314"/>
      <c r="AF230" s="314"/>
      <c r="AG230" s="314"/>
      <c r="AH230" s="314"/>
      <c r="AI230" s="314"/>
      <c r="AJ230" s="314"/>
      <c r="AK230" s="314"/>
      <c r="AL230" s="314"/>
      <c r="AM230" s="314"/>
      <c r="AN230" s="314"/>
      <c r="AO230" s="314"/>
      <c r="AP230" s="314"/>
      <c r="AQ230" s="314"/>
    </row>
    <row r="231" spans="1:43">
      <c r="A231" s="314"/>
      <c r="B231" s="314"/>
      <c r="C231" s="314"/>
      <c r="D231" s="314"/>
      <c r="E231" s="314"/>
      <c r="F231" s="314"/>
      <c r="G231" s="314"/>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4"/>
    </row>
    <row r="232" spans="1:43">
      <c r="A232" s="314"/>
      <c r="B232" s="314"/>
      <c r="C232" s="314"/>
      <c r="D232" s="314"/>
      <c r="E232" s="314"/>
      <c r="F232" s="314"/>
      <c r="G232" s="314"/>
      <c r="H232" s="314"/>
      <c r="I232" s="314"/>
      <c r="J232" s="314"/>
      <c r="K232" s="314"/>
      <c r="L232" s="314"/>
      <c r="M232" s="314"/>
      <c r="N232" s="314"/>
      <c r="O232" s="314"/>
      <c r="P232" s="314"/>
      <c r="Q232" s="314"/>
      <c r="R232" s="314"/>
      <c r="S232" s="314"/>
      <c r="T232" s="314"/>
      <c r="U232" s="314"/>
      <c r="V232" s="314"/>
      <c r="W232" s="314"/>
      <c r="X232" s="314"/>
      <c r="Y232" s="314"/>
      <c r="Z232" s="314"/>
      <c r="AA232" s="314"/>
      <c r="AB232" s="314"/>
      <c r="AC232" s="314"/>
      <c r="AD232" s="314"/>
      <c r="AE232" s="314"/>
      <c r="AF232" s="314"/>
      <c r="AG232" s="314"/>
      <c r="AH232" s="314"/>
      <c r="AI232" s="314"/>
      <c r="AJ232" s="314"/>
      <c r="AK232" s="314"/>
      <c r="AL232" s="314"/>
      <c r="AM232" s="314"/>
      <c r="AN232" s="314"/>
      <c r="AO232" s="314"/>
      <c r="AP232" s="314"/>
      <c r="AQ232" s="314"/>
    </row>
    <row r="233" spans="1:43">
      <c r="A233" s="314"/>
      <c r="B233" s="314"/>
      <c r="C233" s="314"/>
      <c r="D233" s="314"/>
      <c r="E233" s="314"/>
      <c r="F233" s="314"/>
      <c r="G233" s="314"/>
      <c r="H233" s="314"/>
      <c r="I233" s="314"/>
      <c r="J233" s="314"/>
      <c r="K233" s="314"/>
      <c r="L233" s="314"/>
      <c r="M233" s="314"/>
      <c r="N233" s="314"/>
      <c r="O233" s="314"/>
      <c r="P233" s="314"/>
      <c r="Q233" s="314"/>
      <c r="R233" s="314"/>
      <c r="S233" s="314"/>
      <c r="T233" s="314"/>
      <c r="U233" s="314"/>
      <c r="V233" s="314"/>
      <c r="W233" s="314"/>
      <c r="X233" s="314"/>
      <c r="Y233" s="314"/>
      <c r="Z233" s="314"/>
      <c r="AA233" s="314"/>
      <c r="AB233" s="314"/>
      <c r="AC233" s="314"/>
      <c r="AD233" s="314"/>
      <c r="AE233" s="314"/>
      <c r="AF233" s="314"/>
      <c r="AG233" s="314"/>
      <c r="AH233" s="314"/>
      <c r="AI233" s="314"/>
      <c r="AJ233" s="314"/>
      <c r="AK233" s="314"/>
      <c r="AL233" s="314"/>
      <c r="AM233" s="314"/>
      <c r="AN233" s="314"/>
      <c r="AO233" s="314"/>
      <c r="AP233" s="314"/>
      <c r="AQ233" s="314"/>
    </row>
    <row r="234" spans="1:43">
      <c r="A234" s="314"/>
      <c r="B234" s="314"/>
      <c r="C234" s="314"/>
      <c r="D234" s="314"/>
      <c r="E234" s="314"/>
      <c r="F234" s="314"/>
      <c r="G234" s="314"/>
      <c r="H234" s="314"/>
      <c r="I234" s="314"/>
      <c r="J234" s="314"/>
      <c r="K234" s="314"/>
      <c r="L234" s="314"/>
      <c r="M234" s="314"/>
      <c r="N234" s="314"/>
      <c r="O234" s="314"/>
      <c r="P234" s="314"/>
      <c r="Q234" s="314"/>
      <c r="R234" s="314"/>
      <c r="S234" s="314"/>
      <c r="T234" s="314"/>
      <c r="U234" s="314"/>
      <c r="V234" s="314"/>
      <c r="W234" s="314"/>
      <c r="X234" s="314"/>
      <c r="Y234" s="314"/>
      <c r="Z234" s="314"/>
      <c r="AA234" s="314"/>
      <c r="AB234" s="314"/>
      <c r="AC234" s="314"/>
      <c r="AD234" s="314"/>
      <c r="AE234" s="314"/>
      <c r="AF234" s="314"/>
      <c r="AG234" s="314"/>
      <c r="AH234" s="314"/>
      <c r="AI234" s="314"/>
      <c r="AJ234" s="314"/>
      <c r="AK234" s="314"/>
      <c r="AL234" s="314"/>
      <c r="AM234" s="314"/>
      <c r="AN234" s="314"/>
      <c r="AO234" s="314"/>
      <c r="AP234" s="314"/>
      <c r="AQ234" s="314"/>
    </row>
    <row r="235" spans="1:43">
      <c r="A235" s="314"/>
      <c r="B235" s="314"/>
      <c r="C235" s="314"/>
      <c r="D235" s="314"/>
      <c r="E235" s="314"/>
      <c r="F235" s="314"/>
      <c r="G235" s="314"/>
      <c r="H235" s="314"/>
      <c r="I235" s="314"/>
      <c r="J235" s="314"/>
      <c r="K235" s="314"/>
      <c r="L235" s="314"/>
      <c r="M235" s="314"/>
      <c r="N235" s="314"/>
      <c r="O235" s="314"/>
      <c r="P235" s="314"/>
      <c r="Q235" s="314"/>
      <c r="R235" s="314"/>
      <c r="S235" s="314"/>
      <c r="T235" s="314"/>
      <c r="U235" s="314"/>
      <c r="V235" s="314"/>
      <c r="W235" s="314"/>
      <c r="X235" s="314"/>
      <c r="Y235" s="314"/>
      <c r="Z235" s="314"/>
      <c r="AA235" s="314"/>
      <c r="AB235" s="314"/>
      <c r="AC235" s="314"/>
      <c r="AD235" s="314"/>
      <c r="AE235" s="314"/>
      <c r="AF235" s="314"/>
      <c r="AG235" s="314"/>
      <c r="AH235" s="314"/>
      <c r="AI235" s="314"/>
      <c r="AJ235" s="314"/>
      <c r="AK235" s="314"/>
      <c r="AL235" s="314"/>
      <c r="AM235" s="314"/>
      <c r="AN235" s="314"/>
      <c r="AO235" s="314"/>
      <c r="AP235" s="314"/>
      <c r="AQ235" s="314"/>
    </row>
    <row r="236" spans="1:43">
      <c r="A236" s="314"/>
      <c r="B236" s="314"/>
      <c r="C236" s="314"/>
      <c r="D236" s="314"/>
      <c r="E236" s="314"/>
      <c r="F236" s="314"/>
      <c r="G236" s="314"/>
      <c r="H236" s="314"/>
      <c r="I236" s="314"/>
      <c r="J236" s="314"/>
      <c r="K236" s="314"/>
      <c r="L236" s="314"/>
      <c r="M236" s="314"/>
      <c r="N236" s="314"/>
      <c r="O236" s="314"/>
      <c r="P236" s="314"/>
      <c r="Q236" s="314"/>
      <c r="R236" s="314"/>
      <c r="S236" s="314"/>
      <c r="T236" s="314"/>
      <c r="U236" s="314"/>
      <c r="V236" s="314"/>
      <c r="W236" s="314"/>
      <c r="X236" s="314"/>
      <c r="Y236" s="314"/>
      <c r="Z236" s="314"/>
      <c r="AA236" s="314"/>
      <c r="AB236" s="314"/>
      <c r="AC236" s="314"/>
      <c r="AD236" s="314"/>
      <c r="AE236" s="314"/>
      <c r="AF236" s="314"/>
      <c r="AG236" s="314"/>
      <c r="AH236" s="314"/>
      <c r="AI236" s="314"/>
      <c r="AJ236" s="314"/>
      <c r="AK236" s="314"/>
      <c r="AL236" s="314"/>
      <c r="AM236" s="314"/>
      <c r="AN236" s="314"/>
      <c r="AO236" s="314"/>
      <c r="AP236" s="314"/>
      <c r="AQ236" s="314"/>
    </row>
    <row r="237" spans="1:43">
      <c r="A237" s="314"/>
      <c r="B237" s="314"/>
      <c r="C237" s="314"/>
      <c r="D237" s="314"/>
      <c r="E237" s="314"/>
      <c r="F237" s="314"/>
      <c r="G237" s="314"/>
      <c r="H237" s="314"/>
      <c r="I237" s="314"/>
      <c r="J237" s="314"/>
      <c r="K237" s="314"/>
      <c r="L237" s="314"/>
      <c r="M237" s="314"/>
      <c r="N237" s="314"/>
      <c r="O237" s="314"/>
      <c r="P237" s="314"/>
      <c r="Q237" s="314"/>
      <c r="R237" s="314"/>
      <c r="S237" s="314"/>
      <c r="T237" s="314"/>
      <c r="U237" s="314"/>
      <c r="V237" s="314"/>
      <c r="W237" s="314"/>
      <c r="X237" s="314"/>
      <c r="Y237" s="314"/>
      <c r="Z237" s="314"/>
      <c r="AA237" s="314"/>
      <c r="AB237" s="314"/>
      <c r="AC237" s="314"/>
      <c r="AD237" s="314"/>
      <c r="AE237" s="314"/>
      <c r="AF237" s="314"/>
      <c r="AG237" s="314"/>
      <c r="AH237" s="314"/>
      <c r="AI237" s="314"/>
      <c r="AJ237" s="314"/>
      <c r="AK237" s="314"/>
      <c r="AL237" s="314"/>
      <c r="AM237" s="314"/>
      <c r="AN237" s="314"/>
      <c r="AO237" s="314"/>
      <c r="AP237" s="314"/>
      <c r="AQ237" s="314"/>
    </row>
    <row r="238" spans="1:43">
      <c r="A238" s="314"/>
      <c r="B238" s="314"/>
      <c r="C238" s="314"/>
      <c r="D238" s="314"/>
      <c r="E238" s="314"/>
      <c r="F238" s="314"/>
      <c r="G238" s="314"/>
      <c r="H238" s="314"/>
      <c r="I238" s="314"/>
      <c r="J238" s="314"/>
      <c r="K238" s="314"/>
      <c r="L238" s="314"/>
      <c r="M238" s="314"/>
      <c r="N238" s="314"/>
      <c r="O238" s="314"/>
      <c r="P238" s="314"/>
      <c r="Q238" s="314"/>
      <c r="R238" s="314"/>
      <c r="S238" s="314"/>
      <c r="T238" s="314"/>
      <c r="U238" s="314"/>
      <c r="V238" s="314"/>
      <c r="W238" s="314"/>
      <c r="X238" s="314"/>
      <c r="Y238" s="314"/>
      <c r="Z238" s="314"/>
      <c r="AA238" s="314"/>
      <c r="AB238" s="314"/>
      <c r="AC238" s="314"/>
      <c r="AD238" s="314"/>
      <c r="AE238" s="314"/>
      <c r="AF238" s="314"/>
      <c r="AG238" s="314"/>
      <c r="AH238" s="314"/>
      <c r="AI238" s="314"/>
      <c r="AJ238" s="314"/>
      <c r="AK238" s="314"/>
      <c r="AL238" s="314"/>
      <c r="AM238" s="314"/>
      <c r="AN238" s="314"/>
      <c r="AO238" s="314"/>
      <c r="AP238" s="314"/>
      <c r="AQ238" s="314"/>
    </row>
    <row r="239" spans="1:43">
      <c r="A239" s="314"/>
      <c r="B239" s="314"/>
      <c r="C239" s="314"/>
      <c r="D239" s="314"/>
      <c r="E239" s="314"/>
      <c r="F239" s="314"/>
      <c r="G239" s="314"/>
      <c r="H239" s="314"/>
      <c r="I239" s="314"/>
      <c r="J239" s="314"/>
      <c r="K239" s="314"/>
      <c r="L239" s="314"/>
      <c r="M239" s="314"/>
      <c r="N239" s="314"/>
      <c r="O239" s="314"/>
      <c r="P239" s="314"/>
      <c r="Q239" s="314"/>
      <c r="R239" s="314"/>
      <c r="S239" s="314"/>
      <c r="T239" s="314"/>
      <c r="U239" s="314"/>
      <c r="V239" s="314"/>
      <c r="W239" s="314"/>
      <c r="X239" s="314"/>
      <c r="Y239" s="314"/>
      <c r="Z239" s="314"/>
      <c r="AA239" s="314"/>
      <c r="AB239" s="314"/>
      <c r="AC239" s="314"/>
      <c r="AD239" s="314"/>
      <c r="AE239" s="314"/>
      <c r="AF239" s="314"/>
      <c r="AG239" s="314"/>
      <c r="AH239" s="314"/>
      <c r="AI239" s="314"/>
      <c r="AJ239" s="314"/>
      <c r="AK239" s="314"/>
      <c r="AL239" s="314"/>
      <c r="AM239" s="314"/>
      <c r="AN239" s="314"/>
      <c r="AO239" s="314"/>
      <c r="AP239" s="314"/>
      <c r="AQ239" s="314"/>
    </row>
    <row r="240" spans="1:43">
      <c r="A240" s="314"/>
      <c r="B240" s="314"/>
      <c r="C240" s="314"/>
      <c r="D240" s="314"/>
      <c r="E240" s="314"/>
      <c r="F240" s="314"/>
      <c r="G240" s="314"/>
      <c r="H240" s="314"/>
      <c r="I240" s="314"/>
      <c r="J240" s="314"/>
      <c r="K240" s="314"/>
      <c r="L240" s="314"/>
      <c r="M240" s="314"/>
      <c r="N240" s="314"/>
      <c r="O240" s="314"/>
      <c r="P240" s="314"/>
      <c r="Q240" s="314"/>
      <c r="R240" s="314"/>
      <c r="S240" s="314"/>
      <c r="T240" s="314"/>
      <c r="U240" s="314"/>
      <c r="V240" s="314"/>
      <c r="W240" s="314"/>
      <c r="X240" s="314"/>
      <c r="Y240" s="314"/>
      <c r="Z240" s="314"/>
      <c r="AA240" s="314"/>
      <c r="AB240" s="314"/>
      <c r="AC240" s="314"/>
      <c r="AD240" s="314"/>
      <c r="AE240" s="314"/>
      <c r="AF240" s="314"/>
      <c r="AG240" s="314"/>
      <c r="AH240" s="314"/>
      <c r="AI240" s="314"/>
      <c r="AJ240" s="314"/>
      <c r="AK240" s="314"/>
      <c r="AL240" s="314"/>
      <c r="AM240" s="314"/>
      <c r="AN240" s="314"/>
      <c r="AO240" s="314"/>
      <c r="AP240" s="314"/>
      <c r="AQ240" s="314"/>
    </row>
    <row r="241" spans="1:43">
      <c r="A241" s="314"/>
      <c r="B241" s="314"/>
      <c r="C241" s="314"/>
      <c r="D241" s="314"/>
      <c r="E241" s="314"/>
      <c r="F241" s="314"/>
      <c r="G241" s="314"/>
      <c r="H241" s="314"/>
      <c r="I241" s="314"/>
      <c r="J241" s="314"/>
      <c r="K241" s="314"/>
      <c r="L241" s="314"/>
      <c r="M241" s="314"/>
      <c r="N241" s="314"/>
      <c r="O241" s="314"/>
      <c r="P241" s="314"/>
      <c r="Q241" s="314"/>
      <c r="R241" s="314"/>
      <c r="S241" s="314"/>
      <c r="T241" s="314"/>
      <c r="U241" s="314"/>
      <c r="V241" s="314"/>
      <c r="W241" s="314"/>
      <c r="X241" s="314"/>
      <c r="Y241" s="314"/>
      <c r="Z241" s="314"/>
      <c r="AA241" s="314"/>
      <c r="AB241" s="314"/>
      <c r="AC241" s="314"/>
      <c r="AD241" s="314"/>
      <c r="AE241" s="314"/>
      <c r="AF241" s="314"/>
      <c r="AG241" s="314"/>
      <c r="AH241" s="314"/>
      <c r="AI241" s="314"/>
      <c r="AJ241" s="314"/>
      <c r="AK241" s="314"/>
      <c r="AL241" s="314"/>
      <c r="AM241" s="314"/>
      <c r="AN241" s="314"/>
      <c r="AO241" s="314"/>
      <c r="AP241" s="314"/>
      <c r="AQ241" s="314"/>
    </row>
    <row r="242" spans="1:43">
      <c r="A242" s="314"/>
      <c r="B242" s="314"/>
      <c r="C242" s="314"/>
      <c r="D242" s="314"/>
      <c r="E242" s="314"/>
      <c r="F242" s="314"/>
      <c r="G242" s="314"/>
      <c r="H242" s="314"/>
      <c r="I242" s="314"/>
      <c r="J242" s="314"/>
      <c r="K242" s="314"/>
      <c r="L242" s="314"/>
      <c r="M242" s="314"/>
      <c r="N242" s="314"/>
      <c r="O242" s="314"/>
      <c r="P242" s="314"/>
      <c r="Q242" s="314"/>
      <c r="R242" s="314"/>
      <c r="S242" s="314"/>
      <c r="T242" s="314"/>
      <c r="U242" s="314"/>
      <c r="V242" s="314"/>
      <c r="W242" s="314"/>
      <c r="X242" s="314"/>
      <c r="Y242" s="314"/>
      <c r="Z242" s="314"/>
      <c r="AA242" s="314"/>
      <c r="AB242" s="314"/>
      <c r="AC242" s="314"/>
      <c r="AD242" s="314"/>
      <c r="AE242" s="314"/>
      <c r="AF242" s="314"/>
      <c r="AG242" s="314"/>
      <c r="AH242" s="314"/>
      <c r="AI242" s="314"/>
      <c r="AJ242" s="314"/>
      <c r="AK242" s="314"/>
      <c r="AL242" s="314"/>
      <c r="AM242" s="314"/>
      <c r="AN242" s="314"/>
      <c r="AO242" s="314"/>
      <c r="AP242" s="314"/>
      <c r="AQ242" s="314"/>
    </row>
    <row r="243" spans="1:43">
      <c r="A243" s="314"/>
      <c r="B243" s="314"/>
      <c r="C243" s="314"/>
      <c r="D243" s="314"/>
      <c r="E243" s="314"/>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4"/>
      <c r="AB243" s="314"/>
      <c r="AC243" s="314"/>
      <c r="AD243" s="314"/>
      <c r="AE243" s="314"/>
      <c r="AF243" s="314"/>
      <c r="AG243" s="314"/>
      <c r="AH243" s="314"/>
      <c r="AI243" s="314"/>
      <c r="AJ243" s="314"/>
      <c r="AK243" s="314"/>
      <c r="AL243" s="314"/>
      <c r="AM243" s="314"/>
      <c r="AN243" s="314"/>
      <c r="AO243" s="314"/>
      <c r="AP243" s="314"/>
      <c r="AQ243" s="314"/>
    </row>
    <row r="244" spans="1:43">
      <c r="A244" s="314"/>
      <c r="B244" s="314"/>
      <c r="C244" s="314"/>
      <c r="D244" s="314"/>
      <c r="E244" s="314"/>
      <c r="F244" s="314"/>
      <c r="G244" s="314"/>
      <c r="H244" s="314"/>
      <c r="I244" s="314"/>
      <c r="J244" s="314"/>
      <c r="K244" s="314"/>
      <c r="L244" s="314"/>
      <c r="M244" s="314"/>
      <c r="N244" s="314"/>
      <c r="O244" s="314"/>
      <c r="P244" s="314"/>
      <c r="Q244" s="314"/>
      <c r="R244" s="314"/>
      <c r="S244" s="314"/>
      <c r="T244" s="314"/>
      <c r="U244" s="314"/>
      <c r="V244" s="314"/>
      <c r="W244" s="314"/>
      <c r="X244" s="314"/>
      <c r="Y244" s="314"/>
      <c r="Z244" s="314"/>
      <c r="AA244" s="314"/>
      <c r="AB244" s="314"/>
      <c r="AC244" s="314"/>
      <c r="AD244" s="314"/>
      <c r="AE244" s="314"/>
      <c r="AF244" s="314"/>
      <c r="AG244" s="314"/>
      <c r="AH244" s="314"/>
      <c r="AI244" s="314"/>
      <c r="AJ244" s="314"/>
      <c r="AK244" s="314"/>
      <c r="AL244" s="314"/>
      <c r="AM244" s="314"/>
      <c r="AN244" s="314"/>
      <c r="AO244" s="314"/>
      <c r="AP244" s="314"/>
      <c r="AQ244" s="314"/>
    </row>
    <row r="245" spans="1:43">
      <c r="A245" s="314"/>
      <c r="B245" s="314"/>
      <c r="C245" s="314"/>
      <c r="D245" s="314"/>
      <c r="E245" s="314"/>
      <c r="F245" s="314"/>
      <c r="G245" s="314"/>
      <c r="H245" s="314"/>
      <c r="I245" s="314"/>
      <c r="J245" s="314"/>
      <c r="K245" s="314"/>
      <c r="L245" s="314"/>
      <c r="M245" s="314"/>
      <c r="N245" s="314"/>
      <c r="O245" s="314"/>
      <c r="P245" s="314"/>
      <c r="Q245" s="314"/>
      <c r="R245" s="314"/>
      <c r="S245" s="314"/>
      <c r="T245" s="314"/>
      <c r="U245" s="314"/>
      <c r="V245" s="314"/>
      <c r="W245" s="314"/>
      <c r="X245" s="314"/>
      <c r="Y245" s="314"/>
      <c r="Z245" s="314"/>
      <c r="AA245" s="314"/>
      <c r="AB245" s="314"/>
      <c r="AC245" s="314"/>
      <c r="AD245" s="314"/>
      <c r="AE245" s="314"/>
      <c r="AF245" s="314"/>
      <c r="AG245" s="314"/>
      <c r="AH245" s="314"/>
      <c r="AI245" s="314"/>
      <c r="AJ245" s="314"/>
      <c r="AK245" s="314"/>
      <c r="AL245" s="314"/>
      <c r="AM245" s="314"/>
      <c r="AN245" s="314"/>
      <c r="AO245" s="314"/>
      <c r="AP245" s="314"/>
      <c r="AQ245" s="314"/>
    </row>
    <row r="246" spans="1:43">
      <c r="A246" s="314"/>
      <c r="B246" s="314"/>
      <c r="C246" s="314"/>
      <c r="D246" s="314"/>
      <c r="E246" s="314"/>
      <c r="F246" s="314"/>
      <c r="G246" s="314"/>
      <c r="H246" s="314"/>
      <c r="I246" s="314"/>
      <c r="J246" s="314"/>
      <c r="K246" s="314"/>
      <c r="L246" s="314"/>
      <c r="M246" s="314"/>
      <c r="N246" s="314"/>
      <c r="O246" s="314"/>
      <c r="P246" s="314"/>
      <c r="Q246" s="314"/>
      <c r="R246" s="314"/>
      <c r="S246" s="314"/>
      <c r="T246" s="314"/>
      <c r="U246" s="314"/>
      <c r="V246" s="314"/>
      <c r="W246" s="314"/>
      <c r="X246" s="314"/>
      <c r="Y246" s="314"/>
      <c r="Z246" s="314"/>
      <c r="AA246" s="314"/>
      <c r="AB246" s="314"/>
      <c r="AC246" s="314"/>
      <c r="AD246" s="314"/>
      <c r="AE246" s="314"/>
      <c r="AF246" s="314"/>
      <c r="AG246" s="314"/>
      <c r="AH246" s="314"/>
      <c r="AI246" s="314"/>
      <c r="AJ246" s="314"/>
      <c r="AK246" s="314"/>
      <c r="AL246" s="314"/>
      <c r="AM246" s="314"/>
      <c r="AN246" s="314"/>
      <c r="AO246" s="314"/>
      <c r="AP246" s="314"/>
      <c r="AQ246" s="314"/>
    </row>
    <row r="247" spans="1:43">
      <c r="A247" s="314"/>
      <c r="B247" s="314"/>
      <c r="C247" s="314"/>
      <c r="D247" s="314"/>
      <c r="E247" s="314"/>
      <c r="F247" s="314"/>
      <c r="G247" s="314"/>
      <c r="H247" s="314"/>
      <c r="I247" s="314"/>
      <c r="J247" s="314"/>
      <c r="K247" s="314"/>
      <c r="L247" s="314"/>
      <c r="M247" s="314"/>
      <c r="N247" s="314"/>
      <c r="O247" s="314"/>
      <c r="P247" s="314"/>
      <c r="Q247" s="314"/>
      <c r="R247" s="314"/>
      <c r="S247" s="314"/>
      <c r="T247" s="314"/>
      <c r="U247" s="314"/>
      <c r="V247" s="314"/>
      <c r="W247" s="314"/>
      <c r="X247" s="314"/>
      <c r="Y247" s="314"/>
      <c r="Z247" s="314"/>
      <c r="AA247" s="314"/>
      <c r="AB247" s="314"/>
      <c r="AC247" s="314"/>
      <c r="AD247" s="314"/>
      <c r="AE247" s="314"/>
      <c r="AF247" s="314"/>
      <c r="AG247" s="314"/>
      <c r="AH247" s="314"/>
      <c r="AI247" s="314"/>
      <c r="AJ247" s="314"/>
      <c r="AK247" s="314"/>
      <c r="AL247" s="314"/>
      <c r="AM247" s="314"/>
      <c r="AN247" s="314"/>
      <c r="AO247" s="314"/>
      <c r="AP247" s="314"/>
      <c r="AQ247" s="314"/>
    </row>
    <row r="248" spans="1:43">
      <c r="A248" s="314"/>
      <c r="B248" s="314"/>
      <c r="C248" s="314"/>
      <c r="D248" s="314"/>
      <c r="E248" s="314"/>
      <c r="F248" s="314"/>
      <c r="G248" s="314"/>
      <c r="H248" s="314"/>
      <c r="I248" s="314"/>
      <c r="J248" s="314"/>
      <c r="K248" s="314"/>
      <c r="L248" s="314"/>
      <c r="M248" s="314"/>
      <c r="N248" s="314"/>
      <c r="O248" s="314"/>
      <c r="P248" s="314"/>
      <c r="Q248" s="314"/>
      <c r="R248" s="314"/>
      <c r="S248" s="314"/>
      <c r="T248" s="314"/>
      <c r="U248" s="314"/>
      <c r="V248" s="314"/>
      <c r="W248" s="314"/>
      <c r="X248" s="314"/>
      <c r="Y248" s="314"/>
      <c r="Z248" s="314"/>
      <c r="AA248" s="314"/>
      <c r="AB248" s="314"/>
      <c r="AC248" s="314"/>
      <c r="AD248" s="314"/>
      <c r="AE248" s="314"/>
      <c r="AF248" s="314"/>
      <c r="AG248" s="314"/>
      <c r="AH248" s="314"/>
      <c r="AI248" s="314"/>
      <c r="AJ248" s="314"/>
      <c r="AK248" s="314"/>
      <c r="AL248" s="314"/>
      <c r="AM248" s="314"/>
      <c r="AN248" s="314"/>
      <c r="AO248" s="314"/>
      <c r="AP248" s="314"/>
      <c r="AQ248" s="314"/>
    </row>
    <row r="249" spans="1:43">
      <c r="A249" s="314"/>
      <c r="B249" s="3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314"/>
      <c r="AE249" s="314"/>
      <c r="AF249" s="314"/>
      <c r="AG249" s="314"/>
      <c r="AH249" s="314"/>
      <c r="AI249" s="314"/>
      <c r="AJ249" s="314"/>
      <c r="AK249" s="314"/>
      <c r="AL249" s="314"/>
      <c r="AM249" s="314"/>
      <c r="AN249" s="314"/>
      <c r="AO249" s="314"/>
      <c r="AP249" s="314"/>
      <c r="AQ249" s="314"/>
    </row>
    <row r="250" spans="1:43">
      <c r="A250" s="314"/>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row>
    <row r="251" spans="1:43">
      <c r="A251" s="314"/>
      <c r="B251" s="314"/>
      <c r="C251" s="314"/>
      <c r="D251" s="314"/>
      <c r="E251" s="314"/>
      <c r="F251" s="314"/>
      <c r="G251" s="314"/>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row>
    <row r="252" spans="1:43">
      <c r="A252" s="314"/>
      <c r="B252" s="314"/>
      <c r="C252" s="314"/>
      <c r="D252" s="314"/>
      <c r="E252" s="314"/>
      <c r="F252" s="314"/>
      <c r="G252" s="314"/>
      <c r="H252" s="314"/>
      <c r="I252" s="314"/>
      <c r="J252" s="314"/>
      <c r="K252" s="314"/>
      <c r="L252" s="314"/>
      <c r="M252" s="314"/>
      <c r="N252" s="314"/>
      <c r="O252" s="314"/>
      <c r="P252" s="314"/>
      <c r="Q252" s="314"/>
      <c r="R252" s="314"/>
      <c r="S252" s="314"/>
      <c r="T252" s="314"/>
      <c r="U252" s="314"/>
      <c r="V252" s="314"/>
      <c r="W252" s="314"/>
      <c r="X252" s="314"/>
      <c r="Y252" s="314"/>
      <c r="Z252" s="314"/>
      <c r="AA252" s="314"/>
      <c r="AB252" s="314"/>
      <c r="AC252" s="314"/>
      <c r="AD252" s="314"/>
      <c r="AE252" s="314"/>
      <c r="AF252" s="314"/>
      <c r="AG252" s="314"/>
      <c r="AH252" s="314"/>
      <c r="AI252" s="314"/>
      <c r="AJ252" s="314"/>
      <c r="AK252" s="314"/>
      <c r="AL252" s="314"/>
      <c r="AM252" s="314"/>
      <c r="AN252" s="314"/>
      <c r="AO252" s="314"/>
      <c r="AP252" s="314"/>
      <c r="AQ252" s="314"/>
    </row>
    <row r="253" spans="1:43">
      <c r="A253" s="314"/>
      <c r="B253" s="314"/>
      <c r="C253" s="314"/>
      <c r="D253" s="314"/>
      <c r="E253" s="314"/>
      <c r="F253" s="314"/>
      <c r="G253" s="314"/>
      <c r="H253" s="314"/>
      <c r="I253" s="314"/>
      <c r="J253" s="314"/>
      <c r="K253" s="314"/>
      <c r="L253" s="314"/>
      <c r="M253" s="314"/>
      <c r="N253" s="314"/>
      <c r="O253" s="314"/>
      <c r="P253" s="314"/>
      <c r="Q253" s="314"/>
      <c r="R253" s="314"/>
      <c r="S253" s="314"/>
      <c r="T253" s="314"/>
      <c r="U253" s="314"/>
      <c r="V253" s="314"/>
      <c r="W253" s="314"/>
      <c r="X253" s="314"/>
      <c r="Y253" s="314"/>
      <c r="Z253" s="314"/>
      <c r="AA253" s="314"/>
      <c r="AB253" s="314"/>
      <c r="AC253" s="314"/>
      <c r="AD253" s="314"/>
      <c r="AE253" s="314"/>
      <c r="AF253" s="314"/>
      <c r="AG253" s="314"/>
      <c r="AH253" s="314"/>
      <c r="AI253" s="314"/>
      <c r="AJ253" s="314"/>
      <c r="AK253" s="314"/>
      <c r="AL253" s="314"/>
      <c r="AM253" s="314"/>
      <c r="AN253" s="314"/>
      <c r="AO253" s="314"/>
      <c r="AP253" s="314"/>
      <c r="AQ253" s="314"/>
    </row>
    <row r="254" spans="1:43">
      <c r="A254" s="314"/>
      <c r="B254" s="314"/>
      <c r="C254" s="314"/>
      <c r="D254" s="314"/>
      <c r="E254" s="314"/>
      <c r="F254" s="314"/>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314"/>
      <c r="AD254" s="314"/>
      <c r="AE254" s="314"/>
      <c r="AF254" s="314"/>
      <c r="AG254" s="314"/>
      <c r="AH254" s="314"/>
      <c r="AI254" s="314"/>
      <c r="AJ254" s="314"/>
      <c r="AK254" s="314"/>
      <c r="AL254" s="314"/>
      <c r="AM254" s="314"/>
      <c r="AN254" s="314"/>
      <c r="AO254" s="314"/>
      <c r="AP254" s="314"/>
      <c r="AQ254" s="314"/>
    </row>
    <row r="255" spans="1:43">
      <c r="A255" s="314"/>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row>
    <row r="256" spans="1:43">
      <c r="A256" s="314"/>
      <c r="B256" s="314"/>
      <c r="C256" s="314"/>
      <c r="D256" s="314"/>
      <c r="E256" s="314"/>
      <c r="F256" s="314"/>
      <c r="G256" s="314"/>
      <c r="H256" s="314"/>
      <c r="I256" s="314"/>
      <c r="J256" s="314"/>
      <c r="K256" s="314"/>
      <c r="L256" s="314"/>
      <c r="M256" s="314"/>
      <c r="N256" s="314"/>
      <c r="O256" s="314"/>
      <c r="P256" s="314"/>
      <c r="Q256" s="314"/>
      <c r="R256" s="314"/>
      <c r="S256" s="314"/>
      <c r="T256" s="314"/>
      <c r="U256" s="314"/>
      <c r="V256" s="314"/>
      <c r="W256" s="314"/>
      <c r="X256" s="314"/>
      <c r="Y256" s="314"/>
      <c r="Z256" s="314"/>
      <c r="AA256" s="314"/>
      <c r="AB256" s="314"/>
      <c r="AC256" s="314"/>
      <c r="AD256" s="314"/>
      <c r="AE256" s="314"/>
      <c r="AF256" s="314"/>
      <c r="AG256" s="314"/>
      <c r="AH256" s="314"/>
      <c r="AI256" s="314"/>
      <c r="AJ256" s="314"/>
      <c r="AK256" s="314"/>
      <c r="AL256" s="314"/>
      <c r="AM256" s="314"/>
      <c r="AN256" s="314"/>
      <c r="AO256" s="314"/>
      <c r="AP256" s="314"/>
      <c r="AQ256" s="314"/>
    </row>
    <row r="257" spans="1:43">
      <c r="A257" s="314"/>
      <c r="B257" s="314"/>
      <c r="C257" s="314"/>
      <c r="D257" s="314"/>
      <c r="E257" s="314"/>
      <c r="F257" s="314"/>
      <c r="G257" s="314"/>
      <c r="H257" s="314"/>
      <c r="I257" s="314"/>
      <c r="J257" s="314"/>
      <c r="K257" s="314"/>
      <c r="L257" s="314"/>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c r="AN257" s="314"/>
      <c r="AO257" s="314"/>
      <c r="AP257" s="314"/>
      <c r="AQ257" s="314"/>
    </row>
    <row r="258" spans="1:43">
      <c r="A258" s="314"/>
      <c r="B258" s="314"/>
      <c r="C258" s="314"/>
      <c r="D258" s="314"/>
      <c r="E258" s="314"/>
      <c r="F258" s="314"/>
      <c r="G258" s="314"/>
      <c r="H258" s="314"/>
      <c r="I258" s="314"/>
      <c r="J258" s="314"/>
      <c r="K258" s="314"/>
      <c r="L258" s="314"/>
      <c r="M258" s="314"/>
      <c r="N258" s="314"/>
      <c r="O258" s="314"/>
      <c r="P258" s="314"/>
      <c r="Q258" s="314"/>
      <c r="R258" s="314"/>
      <c r="S258" s="314"/>
      <c r="T258" s="314"/>
      <c r="U258" s="314"/>
      <c r="V258" s="314"/>
      <c r="W258" s="314"/>
      <c r="X258" s="314"/>
      <c r="Y258" s="314"/>
      <c r="Z258" s="314"/>
      <c r="AA258" s="314"/>
      <c r="AB258" s="314"/>
      <c r="AC258" s="314"/>
      <c r="AD258" s="314"/>
      <c r="AE258" s="314"/>
      <c r="AF258" s="314"/>
      <c r="AG258" s="314"/>
      <c r="AH258" s="314"/>
      <c r="AI258" s="314"/>
      <c r="AJ258" s="314"/>
      <c r="AK258" s="314"/>
      <c r="AL258" s="314"/>
      <c r="AM258" s="314"/>
      <c r="AN258" s="314"/>
      <c r="AO258" s="314"/>
      <c r="AP258" s="314"/>
      <c r="AQ258" s="314"/>
    </row>
    <row r="259" spans="1:43">
      <c r="A259" s="314"/>
      <c r="B259" s="314"/>
      <c r="C259" s="314"/>
      <c r="D259" s="314"/>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14"/>
      <c r="AB259" s="314"/>
      <c r="AC259" s="314"/>
      <c r="AD259" s="314"/>
      <c r="AE259" s="314"/>
      <c r="AF259" s="314"/>
      <c r="AG259" s="314"/>
      <c r="AH259" s="314"/>
      <c r="AI259" s="314"/>
      <c r="AJ259" s="314"/>
      <c r="AK259" s="314"/>
      <c r="AL259" s="314"/>
      <c r="AM259" s="314"/>
      <c r="AN259" s="314"/>
      <c r="AO259" s="314"/>
      <c r="AP259" s="314"/>
      <c r="AQ259" s="314"/>
    </row>
    <row r="260" spans="1:43">
      <c r="A260" s="314"/>
      <c r="B260" s="314"/>
      <c r="C260" s="314"/>
      <c r="D260" s="314"/>
      <c r="E260" s="314"/>
      <c r="F260" s="314"/>
      <c r="G260" s="314"/>
      <c r="H260" s="314"/>
      <c r="I260" s="314"/>
      <c r="J260" s="314"/>
      <c r="K260" s="314"/>
      <c r="L260" s="314"/>
      <c r="M260" s="314"/>
      <c r="N260" s="314"/>
      <c r="O260" s="314"/>
      <c r="P260" s="314"/>
      <c r="Q260" s="314"/>
      <c r="R260" s="314"/>
      <c r="S260" s="314"/>
      <c r="T260" s="314"/>
      <c r="U260" s="314"/>
      <c r="V260" s="314"/>
      <c r="W260" s="314"/>
      <c r="X260" s="314"/>
      <c r="Y260" s="314"/>
      <c r="Z260" s="314"/>
      <c r="AA260" s="314"/>
      <c r="AB260" s="314"/>
      <c r="AC260" s="314"/>
      <c r="AD260" s="314"/>
      <c r="AE260" s="314"/>
      <c r="AF260" s="314"/>
      <c r="AG260" s="314"/>
      <c r="AH260" s="314"/>
      <c r="AI260" s="314"/>
      <c r="AJ260" s="314"/>
      <c r="AK260" s="314"/>
      <c r="AL260" s="314"/>
      <c r="AM260" s="314"/>
      <c r="AN260" s="314"/>
      <c r="AO260" s="314"/>
      <c r="AP260" s="314"/>
      <c r="AQ260" s="314"/>
    </row>
    <row r="261" spans="1:43">
      <c r="A261" s="314"/>
      <c r="B261" s="314"/>
      <c r="C261" s="314"/>
      <c r="D261" s="314"/>
      <c r="E261" s="314"/>
      <c r="F261" s="314"/>
      <c r="G261" s="314"/>
      <c r="H261" s="314"/>
      <c r="I261" s="314"/>
      <c r="J261" s="314"/>
      <c r="K261" s="314"/>
      <c r="L261" s="314"/>
      <c r="M261" s="314"/>
      <c r="N261" s="314"/>
      <c r="O261" s="314"/>
      <c r="P261" s="314"/>
      <c r="Q261" s="314"/>
      <c r="R261" s="314"/>
      <c r="S261" s="314"/>
      <c r="T261" s="314"/>
      <c r="U261" s="314"/>
      <c r="V261" s="314"/>
      <c r="W261" s="314"/>
      <c r="X261" s="314"/>
      <c r="Y261" s="314"/>
      <c r="Z261" s="314"/>
      <c r="AA261" s="314"/>
      <c r="AB261" s="314"/>
      <c r="AC261" s="314"/>
      <c r="AD261" s="314"/>
      <c r="AE261" s="314"/>
      <c r="AF261" s="314"/>
      <c r="AG261" s="314"/>
      <c r="AH261" s="314"/>
      <c r="AI261" s="314"/>
      <c r="AJ261" s="314"/>
      <c r="AK261" s="314"/>
      <c r="AL261" s="314"/>
      <c r="AM261" s="314"/>
      <c r="AN261" s="314"/>
      <c r="AO261" s="314"/>
      <c r="AP261" s="314"/>
      <c r="AQ261" s="314"/>
    </row>
    <row r="262" spans="1:43">
      <c r="A262" s="314"/>
      <c r="B262" s="314"/>
      <c r="C262" s="314"/>
      <c r="D262" s="314"/>
      <c r="E262" s="314"/>
      <c r="F262" s="314"/>
      <c r="G262" s="314"/>
      <c r="H262" s="314"/>
      <c r="I262" s="314"/>
      <c r="J262" s="314"/>
      <c r="K262" s="314"/>
      <c r="L262" s="314"/>
      <c r="M262" s="314"/>
      <c r="N262" s="314"/>
      <c r="O262" s="314"/>
      <c r="P262" s="314"/>
      <c r="Q262" s="314"/>
      <c r="R262" s="314"/>
      <c r="S262" s="314"/>
      <c r="T262" s="314"/>
      <c r="U262" s="314"/>
      <c r="V262" s="314"/>
      <c r="W262" s="314"/>
      <c r="X262" s="314"/>
      <c r="Y262" s="314"/>
      <c r="Z262" s="314"/>
      <c r="AA262" s="314"/>
      <c r="AB262" s="314"/>
      <c r="AC262" s="314"/>
      <c r="AD262" s="314"/>
      <c r="AE262" s="314"/>
      <c r="AF262" s="314"/>
      <c r="AG262" s="314"/>
      <c r="AH262" s="314"/>
      <c r="AI262" s="314"/>
      <c r="AJ262" s="314"/>
      <c r="AK262" s="314"/>
      <c r="AL262" s="314"/>
      <c r="AM262" s="314"/>
      <c r="AN262" s="314"/>
      <c r="AO262" s="314"/>
      <c r="AP262" s="314"/>
      <c r="AQ262" s="314"/>
    </row>
    <row r="263" spans="1:43">
      <c r="A263" s="314"/>
      <c r="B263" s="314"/>
      <c r="C263" s="314"/>
      <c r="D263" s="314"/>
      <c r="E263" s="314"/>
      <c r="F263" s="314"/>
      <c r="G263" s="314"/>
      <c r="H263" s="314"/>
      <c r="I263" s="314"/>
      <c r="J263" s="314"/>
      <c r="K263" s="314"/>
      <c r="L263" s="314"/>
      <c r="M263" s="314"/>
      <c r="N263" s="314"/>
      <c r="O263" s="314"/>
      <c r="P263" s="314"/>
      <c r="Q263" s="314"/>
      <c r="R263" s="314"/>
      <c r="S263" s="314"/>
      <c r="T263" s="314"/>
      <c r="U263" s="314"/>
      <c r="V263" s="314"/>
      <c r="W263" s="314"/>
      <c r="X263" s="314"/>
      <c r="Y263" s="314"/>
      <c r="Z263" s="314"/>
      <c r="AA263" s="314"/>
      <c r="AB263" s="314"/>
      <c r="AC263" s="314"/>
      <c r="AD263" s="314"/>
      <c r="AE263" s="314"/>
      <c r="AF263" s="314"/>
      <c r="AG263" s="314"/>
      <c r="AH263" s="314"/>
      <c r="AI263" s="314"/>
      <c r="AJ263" s="314"/>
      <c r="AK263" s="314"/>
      <c r="AL263" s="314"/>
      <c r="AM263" s="314"/>
      <c r="AN263" s="314"/>
      <c r="AO263" s="314"/>
      <c r="AP263" s="314"/>
      <c r="AQ263" s="314"/>
    </row>
    <row r="264" spans="1:43">
      <c r="A264" s="314"/>
      <c r="B264" s="314"/>
      <c r="C264" s="314"/>
      <c r="D264" s="314"/>
      <c r="E264" s="314"/>
      <c r="F264" s="314"/>
      <c r="G264" s="314"/>
      <c r="H264" s="314"/>
      <c r="I264" s="314"/>
      <c r="J264" s="314"/>
      <c r="K264" s="314"/>
      <c r="L264" s="314"/>
      <c r="M264" s="314"/>
      <c r="N264" s="314"/>
      <c r="O264" s="314"/>
      <c r="P264" s="314"/>
      <c r="Q264" s="314"/>
      <c r="R264" s="314"/>
      <c r="S264" s="314"/>
      <c r="T264" s="314"/>
      <c r="U264" s="314"/>
      <c r="V264" s="314"/>
      <c r="W264" s="314"/>
      <c r="X264" s="314"/>
      <c r="Y264" s="314"/>
      <c r="Z264" s="314"/>
      <c r="AA264" s="314"/>
      <c r="AB264" s="314"/>
      <c r="AC264" s="314"/>
      <c r="AD264" s="314"/>
      <c r="AE264" s="314"/>
      <c r="AF264" s="314"/>
      <c r="AG264" s="314"/>
      <c r="AH264" s="314"/>
      <c r="AI264" s="314"/>
      <c r="AJ264" s="314"/>
      <c r="AK264" s="314"/>
      <c r="AL264" s="314"/>
      <c r="AM264" s="314"/>
      <c r="AN264" s="314"/>
      <c r="AO264" s="314"/>
      <c r="AP264" s="314"/>
      <c r="AQ264" s="314"/>
    </row>
    <row r="265" spans="1:43">
      <c r="A265" s="314"/>
      <c r="B265" s="314"/>
      <c r="C265" s="314"/>
      <c r="D265" s="314"/>
      <c r="E265" s="314"/>
      <c r="F265" s="314"/>
      <c r="G265" s="314"/>
      <c r="H265" s="314"/>
      <c r="I265" s="314"/>
      <c r="J265" s="314"/>
      <c r="K265" s="314"/>
      <c r="L265" s="314"/>
      <c r="M265" s="314"/>
      <c r="N265" s="314"/>
      <c r="O265" s="314"/>
      <c r="P265" s="314"/>
      <c r="Q265" s="314"/>
      <c r="R265" s="314"/>
      <c r="S265" s="314"/>
      <c r="T265" s="314"/>
      <c r="U265" s="314"/>
      <c r="V265" s="314"/>
      <c r="W265" s="314"/>
      <c r="X265" s="314"/>
      <c r="Y265" s="314"/>
      <c r="Z265" s="314"/>
      <c r="AA265" s="314"/>
      <c r="AB265" s="314"/>
      <c r="AC265" s="314"/>
      <c r="AD265" s="314"/>
      <c r="AE265" s="314"/>
      <c r="AF265" s="314"/>
      <c r="AG265" s="314"/>
      <c r="AH265" s="314"/>
      <c r="AI265" s="314"/>
      <c r="AJ265" s="314"/>
      <c r="AK265" s="314"/>
      <c r="AL265" s="314"/>
      <c r="AM265" s="314"/>
      <c r="AN265" s="314"/>
      <c r="AO265" s="314"/>
      <c r="AP265" s="314"/>
      <c r="AQ265" s="314"/>
    </row>
    <row r="266" spans="1:43">
      <c r="A266" s="314"/>
      <c r="B266" s="314"/>
      <c r="C266" s="314"/>
      <c r="D266" s="314"/>
      <c r="E266" s="314"/>
      <c r="F266" s="314"/>
      <c r="G266" s="314"/>
      <c r="H266" s="314"/>
      <c r="I266" s="314"/>
      <c r="J266" s="314"/>
      <c r="K266" s="314"/>
      <c r="L266" s="314"/>
      <c r="M266" s="314"/>
      <c r="N266" s="314"/>
      <c r="O266" s="314"/>
      <c r="P266" s="314"/>
      <c r="Q266" s="314"/>
      <c r="R266" s="314"/>
      <c r="S266" s="314"/>
      <c r="T266" s="314"/>
      <c r="U266" s="314"/>
      <c r="V266" s="314"/>
      <c r="W266" s="314"/>
      <c r="X266" s="314"/>
      <c r="Y266" s="314"/>
      <c r="Z266" s="314"/>
      <c r="AA266" s="314"/>
      <c r="AB266" s="314"/>
      <c r="AC266" s="314"/>
      <c r="AD266" s="314"/>
      <c r="AE266" s="314"/>
      <c r="AF266" s="314"/>
      <c r="AG266" s="314"/>
      <c r="AH266" s="314"/>
      <c r="AI266" s="314"/>
      <c r="AJ266" s="314"/>
      <c r="AK266" s="314"/>
      <c r="AL266" s="314"/>
      <c r="AM266" s="314"/>
      <c r="AN266" s="314"/>
      <c r="AO266" s="314"/>
      <c r="AP266" s="314"/>
      <c r="AQ266" s="314"/>
    </row>
    <row r="267" spans="1:43">
      <c r="A267" s="314"/>
      <c r="B267" s="314"/>
      <c r="C267" s="314"/>
      <c r="D267" s="314"/>
      <c r="E267" s="314"/>
      <c r="F267" s="314"/>
      <c r="G267" s="314"/>
      <c r="H267" s="314"/>
      <c r="I267" s="314"/>
      <c r="J267" s="314"/>
      <c r="K267" s="314"/>
      <c r="L267" s="314"/>
      <c r="M267" s="314"/>
      <c r="N267" s="314"/>
      <c r="O267" s="314"/>
      <c r="P267" s="314"/>
      <c r="Q267" s="314"/>
      <c r="R267" s="314"/>
      <c r="S267" s="314"/>
      <c r="T267" s="314"/>
      <c r="U267" s="314"/>
      <c r="V267" s="314"/>
      <c r="W267" s="314"/>
      <c r="X267" s="314"/>
      <c r="Y267" s="314"/>
      <c r="Z267" s="314"/>
      <c r="AA267" s="314"/>
      <c r="AB267" s="314"/>
      <c r="AC267" s="314"/>
      <c r="AD267" s="314"/>
      <c r="AE267" s="314"/>
      <c r="AF267" s="314"/>
      <c r="AG267" s="314"/>
      <c r="AH267" s="314"/>
      <c r="AI267" s="314"/>
      <c r="AJ267" s="314"/>
      <c r="AK267" s="314"/>
      <c r="AL267" s="314"/>
      <c r="AM267" s="314"/>
      <c r="AN267" s="314"/>
      <c r="AO267" s="314"/>
      <c r="AP267" s="314"/>
      <c r="AQ267" s="314"/>
    </row>
    <row r="268" spans="1:43">
      <c r="A268" s="314"/>
      <c r="B268" s="314"/>
      <c r="C268" s="314"/>
      <c r="D268" s="314"/>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14"/>
      <c r="AB268" s="314"/>
      <c r="AC268" s="314"/>
      <c r="AD268" s="314"/>
      <c r="AE268" s="314"/>
      <c r="AF268" s="314"/>
      <c r="AG268" s="314"/>
      <c r="AH268" s="314"/>
      <c r="AI268" s="314"/>
      <c r="AJ268" s="314"/>
      <c r="AK268" s="314"/>
      <c r="AL268" s="314"/>
      <c r="AM268" s="314"/>
      <c r="AN268" s="314"/>
      <c r="AO268" s="314"/>
      <c r="AP268" s="314"/>
      <c r="AQ268" s="314"/>
    </row>
    <row r="269" spans="1:43">
      <c r="A269" s="314"/>
      <c r="B269" s="314"/>
      <c r="C269" s="314"/>
      <c r="D269" s="314"/>
      <c r="E269" s="314"/>
      <c r="F269" s="314"/>
      <c r="G269" s="314"/>
      <c r="H269" s="314"/>
      <c r="I269" s="314"/>
      <c r="J269" s="314"/>
      <c r="K269" s="314"/>
      <c r="L269" s="314"/>
      <c r="M269" s="314"/>
      <c r="N269" s="314"/>
      <c r="O269" s="314"/>
      <c r="P269" s="314"/>
      <c r="Q269" s="314"/>
      <c r="R269" s="314"/>
      <c r="S269" s="314"/>
      <c r="T269" s="314"/>
      <c r="U269" s="314"/>
      <c r="V269" s="314"/>
      <c r="W269" s="314"/>
      <c r="X269" s="314"/>
      <c r="Y269" s="314"/>
      <c r="Z269" s="314"/>
      <c r="AA269" s="314"/>
      <c r="AB269" s="314"/>
      <c r="AC269" s="314"/>
      <c r="AD269" s="314"/>
      <c r="AE269" s="314"/>
      <c r="AF269" s="314"/>
      <c r="AG269" s="314"/>
      <c r="AH269" s="314"/>
      <c r="AI269" s="314"/>
      <c r="AJ269" s="314"/>
      <c r="AK269" s="314"/>
      <c r="AL269" s="314"/>
      <c r="AM269" s="314"/>
      <c r="AN269" s="314"/>
      <c r="AO269" s="314"/>
      <c r="AP269" s="314"/>
      <c r="AQ269" s="314"/>
    </row>
    <row r="270" spans="1:43">
      <c r="A270" s="314"/>
      <c r="B270" s="314"/>
      <c r="C270" s="314"/>
      <c r="D270" s="314"/>
      <c r="E270" s="314"/>
      <c r="F270" s="314"/>
      <c r="G270" s="314"/>
      <c r="H270" s="314"/>
      <c r="I270" s="314"/>
      <c r="J270" s="314"/>
      <c r="K270" s="314"/>
      <c r="L270" s="314"/>
      <c r="M270" s="314"/>
      <c r="N270" s="314"/>
      <c r="O270" s="314"/>
      <c r="P270" s="314"/>
      <c r="Q270" s="314"/>
      <c r="R270" s="314"/>
      <c r="S270" s="314"/>
      <c r="T270" s="314"/>
      <c r="U270" s="314"/>
      <c r="V270" s="314"/>
      <c r="W270" s="314"/>
      <c r="X270" s="314"/>
      <c r="Y270" s="314"/>
      <c r="Z270" s="314"/>
      <c r="AA270" s="314"/>
      <c r="AB270" s="314"/>
      <c r="AC270" s="314"/>
      <c r="AD270" s="314"/>
      <c r="AE270" s="314"/>
      <c r="AF270" s="314"/>
      <c r="AG270" s="314"/>
      <c r="AH270" s="314"/>
      <c r="AI270" s="314"/>
      <c r="AJ270" s="314"/>
      <c r="AK270" s="314"/>
      <c r="AL270" s="314"/>
      <c r="AM270" s="314"/>
      <c r="AN270" s="314"/>
      <c r="AO270" s="314"/>
      <c r="AP270" s="314"/>
      <c r="AQ270" s="314"/>
    </row>
    <row r="271" spans="1:43">
      <c r="A271" s="314"/>
      <c r="B271" s="314"/>
      <c r="C271" s="314"/>
      <c r="D271" s="314"/>
      <c r="E271" s="314"/>
      <c r="F271" s="314"/>
      <c r="G271" s="314"/>
      <c r="H271" s="314"/>
      <c r="I271" s="314"/>
      <c r="J271" s="314"/>
      <c r="K271" s="314"/>
      <c r="L271" s="314"/>
      <c r="M271" s="314"/>
      <c r="N271" s="314"/>
      <c r="O271" s="314"/>
      <c r="P271" s="314"/>
      <c r="Q271" s="314"/>
      <c r="R271" s="314"/>
      <c r="S271" s="314"/>
      <c r="T271" s="314"/>
      <c r="U271" s="314"/>
      <c r="V271" s="314"/>
      <c r="W271" s="314"/>
      <c r="X271" s="314"/>
      <c r="Y271" s="314"/>
      <c r="Z271" s="314"/>
      <c r="AA271" s="314"/>
      <c r="AB271" s="314"/>
      <c r="AC271" s="314"/>
      <c r="AD271" s="314"/>
      <c r="AE271" s="314"/>
      <c r="AF271" s="314"/>
      <c r="AG271" s="314"/>
      <c r="AH271" s="314"/>
      <c r="AI271" s="314"/>
      <c r="AJ271" s="314"/>
      <c r="AK271" s="314"/>
      <c r="AL271" s="314"/>
      <c r="AM271" s="314"/>
      <c r="AN271" s="314"/>
      <c r="AO271" s="314"/>
      <c r="AP271" s="314"/>
      <c r="AQ271" s="314"/>
    </row>
    <row r="272" spans="1:43">
      <c r="A272" s="314"/>
      <c r="B272" s="314"/>
      <c r="C272" s="314"/>
      <c r="D272" s="314"/>
      <c r="E272" s="314"/>
      <c r="F272" s="314"/>
      <c r="G272" s="314"/>
      <c r="H272" s="314"/>
      <c r="I272" s="314"/>
      <c r="J272" s="314"/>
      <c r="K272" s="314"/>
      <c r="L272" s="314"/>
      <c r="M272" s="314"/>
      <c r="N272" s="314"/>
      <c r="O272" s="314"/>
      <c r="P272" s="314"/>
      <c r="Q272" s="314"/>
      <c r="R272" s="314"/>
      <c r="S272" s="314"/>
      <c r="T272" s="314"/>
      <c r="U272" s="314"/>
      <c r="V272" s="314"/>
      <c r="W272" s="314"/>
      <c r="X272" s="314"/>
      <c r="Y272" s="314"/>
      <c r="Z272" s="314"/>
      <c r="AA272" s="314"/>
      <c r="AB272" s="314"/>
      <c r="AC272" s="314"/>
      <c r="AD272" s="314"/>
      <c r="AE272" s="314"/>
      <c r="AF272" s="314"/>
      <c r="AG272" s="314"/>
      <c r="AH272" s="314"/>
      <c r="AI272" s="314"/>
      <c r="AJ272" s="314"/>
      <c r="AK272" s="314"/>
      <c r="AL272" s="314"/>
      <c r="AM272" s="314"/>
      <c r="AN272" s="314"/>
      <c r="AO272" s="314"/>
      <c r="AP272" s="314"/>
      <c r="AQ272" s="314"/>
    </row>
    <row r="273" spans="1:43">
      <c r="A273" s="314"/>
      <c r="B273" s="314"/>
      <c r="C273" s="314"/>
      <c r="D273" s="314"/>
      <c r="E273" s="314"/>
      <c r="F273" s="314"/>
      <c r="G273" s="314"/>
      <c r="H273" s="314"/>
      <c r="I273" s="314"/>
      <c r="J273" s="314"/>
      <c r="K273" s="314"/>
      <c r="L273" s="314"/>
      <c r="M273" s="314"/>
      <c r="N273" s="314"/>
      <c r="O273" s="314"/>
      <c r="P273" s="314"/>
      <c r="Q273" s="314"/>
      <c r="R273" s="314"/>
      <c r="S273" s="314"/>
      <c r="T273" s="314"/>
      <c r="U273" s="314"/>
      <c r="V273" s="314"/>
      <c r="W273" s="314"/>
      <c r="X273" s="314"/>
      <c r="Y273" s="314"/>
      <c r="Z273" s="314"/>
      <c r="AA273" s="314"/>
      <c r="AB273" s="314"/>
      <c r="AC273" s="314"/>
      <c r="AD273" s="314"/>
      <c r="AE273" s="314"/>
      <c r="AF273" s="314"/>
      <c r="AG273" s="314"/>
      <c r="AH273" s="314"/>
      <c r="AI273" s="314"/>
      <c r="AJ273" s="314"/>
      <c r="AK273" s="314"/>
      <c r="AL273" s="314"/>
      <c r="AM273" s="314"/>
      <c r="AN273" s="314"/>
      <c r="AO273" s="314"/>
      <c r="AP273" s="314"/>
      <c r="AQ273" s="314"/>
    </row>
    <row r="274" spans="1:43">
      <c r="A274" s="314"/>
      <c r="B274" s="314"/>
      <c r="C274" s="314"/>
      <c r="D274" s="314"/>
      <c r="E274" s="314"/>
      <c r="F274" s="314"/>
      <c r="G274" s="314"/>
      <c r="H274" s="314"/>
      <c r="I274" s="314"/>
      <c r="J274" s="314"/>
      <c r="K274" s="314"/>
      <c r="L274" s="314"/>
      <c r="M274" s="314"/>
      <c r="N274" s="314"/>
      <c r="O274" s="314"/>
      <c r="P274" s="314"/>
      <c r="Q274" s="314"/>
      <c r="R274" s="314"/>
      <c r="S274" s="314"/>
      <c r="T274" s="314"/>
      <c r="U274" s="314"/>
      <c r="V274" s="314"/>
      <c r="W274" s="314"/>
      <c r="X274" s="314"/>
      <c r="Y274" s="314"/>
      <c r="Z274" s="314"/>
      <c r="AA274" s="314"/>
      <c r="AB274" s="314"/>
      <c r="AC274" s="314"/>
      <c r="AD274" s="314"/>
      <c r="AE274" s="314"/>
      <c r="AF274" s="314"/>
      <c r="AG274" s="314"/>
      <c r="AH274" s="314"/>
      <c r="AI274" s="314"/>
      <c r="AJ274" s="314"/>
      <c r="AK274" s="314"/>
      <c r="AL274" s="314"/>
      <c r="AM274" s="314"/>
      <c r="AN274" s="314"/>
      <c r="AO274" s="314"/>
      <c r="AP274" s="314"/>
      <c r="AQ274" s="314"/>
    </row>
    <row r="275" spans="1:43">
      <c r="A275" s="314"/>
      <c r="B275" s="314"/>
      <c r="C275" s="314"/>
      <c r="D275" s="314"/>
      <c r="E275" s="314"/>
      <c r="F275" s="314"/>
      <c r="G275" s="314"/>
      <c r="H275" s="314"/>
      <c r="I275" s="314"/>
      <c r="J275" s="314"/>
      <c r="K275" s="314"/>
      <c r="L275" s="314"/>
      <c r="M275" s="314"/>
      <c r="N275" s="314"/>
      <c r="O275" s="314"/>
      <c r="P275" s="314"/>
      <c r="Q275" s="314"/>
      <c r="R275" s="314"/>
      <c r="S275" s="314"/>
      <c r="T275" s="314"/>
      <c r="U275" s="314"/>
      <c r="V275" s="314"/>
      <c r="W275" s="314"/>
      <c r="X275" s="314"/>
      <c r="Y275" s="314"/>
      <c r="Z275" s="314"/>
      <c r="AA275" s="314"/>
      <c r="AB275" s="314"/>
      <c r="AC275" s="314"/>
      <c r="AD275" s="314"/>
      <c r="AE275" s="314"/>
      <c r="AF275" s="314"/>
      <c r="AG275" s="314"/>
      <c r="AH275" s="314"/>
      <c r="AI275" s="314"/>
      <c r="AJ275" s="314"/>
      <c r="AK275" s="314"/>
      <c r="AL275" s="314"/>
      <c r="AM275" s="314"/>
      <c r="AN275" s="314"/>
      <c r="AO275" s="314"/>
      <c r="AP275" s="314"/>
      <c r="AQ275" s="314"/>
    </row>
    <row r="276" spans="1:43">
      <c r="A276" s="314"/>
      <c r="B276" s="314"/>
      <c r="C276" s="314"/>
      <c r="D276" s="314"/>
      <c r="E276" s="314"/>
      <c r="F276" s="314"/>
      <c r="G276" s="314"/>
      <c r="H276" s="314"/>
      <c r="I276" s="314"/>
      <c r="J276" s="314"/>
      <c r="K276" s="314"/>
      <c r="L276" s="314"/>
      <c r="M276" s="314"/>
      <c r="N276" s="314"/>
      <c r="O276" s="314"/>
      <c r="P276" s="314"/>
      <c r="Q276" s="314"/>
      <c r="R276" s="314"/>
      <c r="S276" s="314"/>
      <c r="T276" s="314"/>
      <c r="U276" s="314"/>
      <c r="V276" s="314"/>
      <c r="W276" s="314"/>
      <c r="X276" s="314"/>
      <c r="Y276" s="314"/>
      <c r="Z276" s="314"/>
      <c r="AA276" s="314"/>
      <c r="AB276" s="314"/>
      <c r="AC276" s="314"/>
      <c r="AD276" s="314"/>
      <c r="AE276" s="314"/>
      <c r="AF276" s="314"/>
      <c r="AG276" s="314"/>
      <c r="AH276" s="314"/>
      <c r="AI276" s="314"/>
      <c r="AJ276" s="314"/>
      <c r="AK276" s="314"/>
      <c r="AL276" s="314"/>
      <c r="AM276" s="314"/>
      <c r="AN276" s="314"/>
      <c r="AO276" s="314"/>
      <c r="AP276" s="314"/>
      <c r="AQ276" s="314"/>
    </row>
    <row r="277" spans="1:43">
      <c r="A277" s="314"/>
      <c r="B277" s="314"/>
      <c r="C277" s="314"/>
      <c r="D277" s="314"/>
      <c r="E277" s="314"/>
      <c r="F277" s="314"/>
      <c r="G277" s="314"/>
      <c r="H277" s="314"/>
      <c r="I277" s="314"/>
      <c r="J277" s="314"/>
      <c r="K277" s="314"/>
      <c r="L277" s="314"/>
      <c r="M277" s="314"/>
      <c r="N277" s="314"/>
      <c r="O277" s="314"/>
      <c r="P277" s="314"/>
      <c r="Q277" s="314"/>
      <c r="R277" s="314"/>
      <c r="S277" s="314"/>
      <c r="T277" s="314"/>
      <c r="U277" s="314"/>
      <c r="V277" s="314"/>
      <c r="W277" s="314"/>
      <c r="X277" s="314"/>
      <c r="Y277" s="314"/>
      <c r="Z277" s="314"/>
      <c r="AA277" s="314"/>
      <c r="AB277" s="314"/>
      <c r="AC277" s="314"/>
      <c r="AD277" s="314"/>
      <c r="AE277" s="314"/>
      <c r="AF277" s="314"/>
      <c r="AG277" s="314"/>
      <c r="AH277" s="314"/>
      <c r="AI277" s="314"/>
      <c r="AJ277" s="314"/>
      <c r="AK277" s="314"/>
      <c r="AL277" s="314"/>
      <c r="AM277" s="314"/>
      <c r="AN277" s="314"/>
      <c r="AO277" s="314"/>
      <c r="AP277" s="314"/>
      <c r="AQ277" s="314"/>
    </row>
    <row r="278" spans="1:43">
      <c r="A278" s="314"/>
      <c r="B278" s="314"/>
      <c r="C278" s="314"/>
      <c r="D278" s="314"/>
      <c r="E278" s="314"/>
      <c r="F278" s="314"/>
      <c r="G278" s="314"/>
      <c r="H278" s="314"/>
      <c r="I278" s="314"/>
      <c r="J278" s="314"/>
      <c r="K278" s="314"/>
      <c r="L278" s="314"/>
      <c r="M278" s="314"/>
      <c r="N278" s="314"/>
      <c r="O278" s="314"/>
      <c r="P278" s="314"/>
      <c r="Q278" s="314"/>
      <c r="R278" s="314"/>
      <c r="S278" s="314"/>
      <c r="T278" s="314"/>
      <c r="U278" s="314"/>
      <c r="V278" s="314"/>
      <c r="W278" s="314"/>
      <c r="X278" s="314"/>
      <c r="Y278" s="314"/>
      <c r="Z278" s="314"/>
      <c r="AA278" s="314"/>
      <c r="AB278" s="314"/>
      <c r="AC278" s="314"/>
      <c r="AD278" s="314"/>
      <c r="AE278" s="314"/>
      <c r="AF278" s="314"/>
      <c r="AG278" s="314"/>
      <c r="AH278" s="314"/>
      <c r="AI278" s="314"/>
      <c r="AJ278" s="314"/>
      <c r="AK278" s="314"/>
      <c r="AL278" s="314"/>
      <c r="AM278" s="314"/>
      <c r="AN278" s="314"/>
      <c r="AO278" s="314"/>
      <c r="AP278" s="314"/>
      <c r="AQ278" s="314"/>
    </row>
    <row r="279" spans="1:43">
      <c r="A279" s="314"/>
      <c r="B279" s="314"/>
      <c r="C279" s="314"/>
      <c r="D279" s="314"/>
      <c r="E279" s="314"/>
      <c r="F279" s="314"/>
      <c r="G279" s="314"/>
      <c r="H279" s="314"/>
      <c r="I279" s="314"/>
      <c r="J279" s="314"/>
      <c r="K279" s="314"/>
      <c r="L279" s="314"/>
      <c r="M279" s="314"/>
      <c r="N279" s="314"/>
      <c r="O279" s="314"/>
      <c r="P279" s="314"/>
      <c r="Q279" s="314"/>
      <c r="R279" s="314"/>
      <c r="S279" s="314"/>
      <c r="T279" s="314"/>
      <c r="U279" s="314"/>
      <c r="V279" s="314"/>
      <c r="W279" s="314"/>
      <c r="X279" s="314"/>
      <c r="Y279" s="314"/>
      <c r="Z279" s="314"/>
      <c r="AA279" s="314"/>
      <c r="AB279" s="314"/>
      <c r="AC279" s="314"/>
      <c r="AD279" s="314"/>
      <c r="AE279" s="314"/>
      <c r="AF279" s="314"/>
      <c r="AG279" s="314"/>
      <c r="AH279" s="314"/>
      <c r="AI279" s="314"/>
      <c r="AJ279" s="314"/>
      <c r="AK279" s="314"/>
      <c r="AL279" s="314"/>
      <c r="AM279" s="314"/>
      <c r="AN279" s="314"/>
      <c r="AO279" s="314"/>
      <c r="AP279" s="314"/>
      <c r="AQ279" s="314"/>
    </row>
    <row r="280" spans="1:43">
      <c r="A280" s="314"/>
      <c r="B280" s="314"/>
      <c r="C280" s="314"/>
      <c r="D280" s="314"/>
      <c r="E280" s="314"/>
      <c r="F280" s="314"/>
      <c r="G280" s="314"/>
      <c r="H280" s="314"/>
      <c r="I280" s="314"/>
      <c r="J280" s="314"/>
      <c r="K280" s="314"/>
      <c r="L280" s="314"/>
      <c r="M280" s="314"/>
      <c r="N280" s="314"/>
      <c r="O280" s="314"/>
      <c r="P280" s="314"/>
      <c r="Q280" s="314"/>
      <c r="R280" s="314"/>
      <c r="S280" s="314"/>
      <c r="T280" s="314"/>
      <c r="U280" s="314"/>
      <c r="V280" s="314"/>
      <c r="W280" s="314"/>
      <c r="X280" s="314"/>
      <c r="Y280" s="314"/>
      <c r="Z280" s="314"/>
      <c r="AA280" s="314"/>
      <c r="AB280" s="314"/>
      <c r="AC280" s="314"/>
      <c r="AD280" s="314"/>
      <c r="AE280" s="314"/>
      <c r="AF280" s="314"/>
      <c r="AG280" s="314"/>
      <c r="AH280" s="314"/>
      <c r="AI280" s="314"/>
      <c r="AJ280" s="314"/>
      <c r="AK280" s="314"/>
      <c r="AL280" s="314"/>
      <c r="AM280" s="314"/>
      <c r="AN280" s="314"/>
      <c r="AO280" s="314"/>
      <c r="AP280" s="314"/>
      <c r="AQ280" s="314"/>
    </row>
    <row r="281" spans="1:43">
      <c r="A281" s="314"/>
      <c r="B281" s="314"/>
      <c r="C281" s="314"/>
      <c r="D281" s="314"/>
      <c r="E281" s="314"/>
      <c r="F281" s="314"/>
      <c r="G281" s="314"/>
      <c r="H281" s="314"/>
      <c r="I281" s="314"/>
      <c r="J281" s="314"/>
      <c r="K281" s="314"/>
      <c r="L281" s="314"/>
      <c r="M281" s="314"/>
      <c r="N281" s="314"/>
      <c r="O281" s="314"/>
      <c r="P281" s="314"/>
      <c r="Q281" s="314"/>
      <c r="R281" s="314"/>
      <c r="S281" s="314"/>
      <c r="T281" s="314"/>
      <c r="U281" s="314"/>
      <c r="V281" s="314"/>
      <c r="W281" s="314"/>
      <c r="X281" s="314"/>
      <c r="Y281" s="314"/>
      <c r="Z281" s="314"/>
      <c r="AA281" s="314"/>
      <c r="AB281" s="314"/>
      <c r="AC281" s="314"/>
      <c r="AD281" s="314"/>
      <c r="AE281" s="314"/>
      <c r="AF281" s="314"/>
      <c r="AG281" s="314"/>
      <c r="AH281" s="314"/>
      <c r="AI281" s="314"/>
      <c r="AJ281" s="314"/>
      <c r="AK281" s="314"/>
      <c r="AL281" s="314"/>
      <c r="AM281" s="314"/>
      <c r="AN281" s="314"/>
      <c r="AO281" s="314"/>
      <c r="AP281" s="314"/>
      <c r="AQ281" s="314"/>
    </row>
    <row r="282" spans="1:43">
      <c r="A282" s="314"/>
      <c r="B282" s="314"/>
      <c r="C282" s="314"/>
      <c r="D282" s="314"/>
      <c r="E282" s="314"/>
      <c r="F282" s="314"/>
      <c r="G282" s="314"/>
      <c r="H282" s="314"/>
      <c r="I282" s="314"/>
      <c r="J282" s="314"/>
      <c r="K282" s="314"/>
      <c r="L282" s="314"/>
      <c r="M282" s="314"/>
      <c r="N282" s="314"/>
      <c r="O282" s="314"/>
      <c r="P282" s="314"/>
      <c r="Q282" s="314"/>
      <c r="R282" s="314"/>
      <c r="S282" s="314"/>
      <c r="T282" s="314"/>
      <c r="U282" s="314"/>
      <c r="V282" s="314"/>
      <c r="W282" s="314"/>
      <c r="X282" s="314"/>
      <c r="Y282" s="314"/>
      <c r="Z282" s="314"/>
      <c r="AA282" s="314"/>
      <c r="AB282" s="314"/>
      <c r="AC282" s="314"/>
      <c r="AD282" s="314"/>
      <c r="AE282" s="314"/>
      <c r="AF282" s="314"/>
      <c r="AG282" s="314"/>
      <c r="AH282" s="314"/>
      <c r="AI282" s="314"/>
      <c r="AJ282" s="314"/>
      <c r="AK282" s="314"/>
      <c r="AL282" s="314"/>
      <c r="AM282" s="314"/>
      <c r="AN282" s="314"/>
      <c r="AO282" s="314"/>
      <c r="AP282" s="314"/>
      <c r="AQ282" s="314"/>
    </row>
    <row r="283" spans="1:43">
      <c r="A283" s="314"/>
      <c r="B283" s="314"/>
      <c r="C283" s="314"/>
      <c r="D283" s="314"/>
      <c r="E283" s="314"/>
      <c r="F283" s="314"/>
      <c r="G283" s="314"/>
      <c r="H283" s="314"/>
      <c r="I283" s="314"/>
      <c r="J283" s="314"/>
      <c r="K283" s="314"/>
      <c r="L283" s="314"/>
      <c r="M283" s="314"/>
      <c r="N283" s="314"/>
      <c r="O283" s="314"/>
      <c r="P283" s="314"/>
      <c r="Q283" s="314"/>
      <c r="R283" s="314"/>
      <c r="S283" s="314"/>
      <c r="T283" s="314"/>
      <c r="U283" s="314"/>
      <c r="V283" s="314"/>
      <c r="W283" s="314"/>
      <c r="X283" s="314"/>
      <c r="Y283" s="314"/>
      <c r="Z283" s="314"/>
      <c r="AA283" s="314"/>
      <c r="AB283" s="314"/>
      <c r="AC283" s="314"/>
      <c r="AD283" s="314"/>
      <c r="AE283" s="314"/>
      <c r="AF283" s="314"/>
      <c r="AG283" s="314"/>
      <c r="AH283" s="314"/>
      <c r="AI283" s="314"/>
      <c r="AJ283" s="314"/>
      <c r="AK283" s="314"/>
      <c r="AL283" s="314"/>
      <c r="AM283" s="314"/>
      <c r="AN283" s="314"/>
      <c r="AO283" s="314"/>
      <c r="AP283" s="314"/>
      <c r="AQ283" s="314"/>
    </row>
    <row r="284" spans="1:43">
      <c r="A284" s="314"/>
      <c r="B284" s="314"/>
      <c r="C284" s="314"/>
      <c r="D284" s="314"/>
      <c r="E284" s="314"/>
      <c r="F284" s="314"/>
      <c r="G284" s="314"/>
      <c r="H284" s="314"/>
      <c r="I284" s="314"/>
      <c r="J284" s="314"/>
      <c r="K284" s="314"/>
      <c r="L284" s="314"/>
      <c r="M284" s="314"/>
      <c r="N284" s="314"/>
      <c r="O284" s="314"/>
      <c r="P284" s="314"/>
      <c r="Q284" s="314"/>
      <c r="R284" s="314"/>
      <c r="S284" s="314"/>
      <c r="T284" s="314"/>
      <c r="U284" s="314"/>
      <c r="V284" s="314"/>
      <c r="W284" s="314"/>
      <c r="X284" s="314"/>
      <c r="Y284" s="314"/>
      <c r="Z284" s="314"/>
      <c r="AA284" s="314"/>
      <c r="AB284" s="314"/>
      <c r="AC284" s="314"/>
      <c r="AD284" s="314"/>
      <c r="AE284" s="314"/>
      <c r="AF284" s="314"/>
      <c r="AG284" s="314"/>
      <c r="AH284" s="314"/>
      <c r="AI284" s="314"/>
      <c r="AJ284" s="314"/>
      <c r="AK284" s="314"/>
      <c r="AL284" s="314"/>
      <c r="AM284" s="314"/>
      <c r="AN284" s="314"/>
      <c r="AO284" s="314"/>
      <c r="AP284" s="314"/>
      <c r="AQ284" s="314"/>
    </row>
    <row r="285" spans="1:43">
      <c r="A285" s="314"/>
      <c r="B285" s="314"/>
      <c r="C285" s="314"/>
      <c r="D285" s="314"/>
      <c r="E285" s="314"/>
      <c r="F285" s="314"/>
      <c r="G285" s="314"/>
      <c r="H285" s="314"/>
      <c r="I285" s="314"/>
      <c r="J285" s="314"/>
      <c r="K285" s="314"/>
      <c r="L285" s="314"/>
      <c r="M285" s="314"/>
      <c r="N285" s="314"/>
      <c r="O285" s="314"/>
      <c r="P285" s="314"/>
      <c r="Q285" s="314"/>
      <c r="R285" s="314"/>
      <c r="S285" s="314"/>
      <c r="T285" s="314"/>
      <c r="U285" s="314"/>
      <c r="V285" s="314"/>
      <c r="W285" s="314"/>
      <c r="X285" s="314"/>
      <c r="Y285" s="314"/>
      <c r="Z285" s="314"/>
      <c r="AA285" s="314"/>
      <c r="AB285" s="314"/>
      <c r="AC285" s="314"/>
      <c r="AD285" s="314"/>
      <c r="AE285" s="314"/>
      <c r="AF285" s="314"/>
      <c r="AG285" s="314"/>
      <c r="AH285" s="314"/>
      <c r="AI285" s="314"/>
      <c r="AJ285" s="314"/>
      <c r="AK285" s="314"/>
      <c r="AL285" s="314"/>
      <c r="AM285" s="314"/>
      <c r="AN285" s="314"/>
      <c r="AO285" s="314"/>
      <c r="AP285" s="314"/>
      <c r="AQ285" s="314"/>
    </row>
    <row r="286" spans="1:43">
      <c r="A286" s="314"/>
      <c r="B286" s="314"/>
      <c r="C286" s="314"/>
      <c r="D286" s="314"/>
      <c r="E286" s="314"/>
      <c r="F286" s="314"/>
      <c r="G286" s="314"/>
      <c r="H286" s="314"/>
      <c r="I286" s="314"/>
      <c r="J286" s="314"/>
      <c r="K286" s="314"/>
      <c r="L286" s="314"/>
      <c r="M286" s="314"/>
      <c r="N286" s="314"/>
      <c r="O286" s="314"/>
      <c r="P286" s="314"/>
      <c r="Q286" s="314"/>
      <c r="R286" s="314"/>
      <c r="S286" s="314"/>
      <c r="T286" s="314"/>
      <c r="U286" s="314"/>
      <c r="V286" s="314"/>
      <c r="W286" s="314"/>
      <c r="X286" s="314"/>
      <c r="Y286" s="314"/>
      <c r="Z286" s="314"/>
      <c r="AA286" s="314"/>
      <c r="AB286" s="314"/>
      <c r="AC286" s="314"/>
      <c r="AD286" s="314"/>
      <c r="AE286" s="314"/>
      <c r="AF286" s="314"/>
      <c r="AG286" s="314"/>
      <c r="AH286" s="314"/>
      <c r="AI286" s="314"/>
      <c r="AJ286" s="314"/>
      <c r="AK286" s="314"/>
      <c r="AL286" s="314"/>
      <c r="AM286" s="314"/>
      <c r="AN286" s="314"/>
      <c r="AO286" s="314"/>
      <c r="AP286" s="314"/>
      <c r="AQ286" s="314"/>
    </row>
    <row r="287" spans="1:43">
      <c r="A287" s="314"/>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row>
    <row r="288" spans="1:43">
      <c r="A288" s="314"/>
      <c r="B288" s="314"/>
      <c r="C288" s="314"/>
      <c r="D288" s="314"/>
      <c r="E288" s="314"/>
      <c r="F288" s="314"/>
      <c r="G288" s="314"/>
      <c r="H288" s="314"/>
      <c r="I288" s="314"/>
      <c r="J288" s="314"/>
      <c r="K288" s="314"/>
      <c r="L288" s="314"/>
      <c r="M288" s="314"/>
      <c r="N288" s="314"/>
      <c r="O288" s="314"/>
      <c r="P288" s="314"/>
      <c r="Q288" s="314"/>
      <c r="R288" s="314"/>
      <c r="S288" s="314"/>
      <c r="T288" s="314"/>
      <c r="U288" s="314"/>
      <c r="V288" s="314"/>
      <c r="W288" s="314"/>
      <c r="X288" s="314"/>
      <c r="Y288" s="314"/>
      <c r="Z288" s="314"/>
      <c r="AA288" s="314"/>
      <c r="AB288" s="314"/>
      <c r="AC288" s="314"/>
      <c r="AD288" s="314"/>
      <c r="AE288" s="314"/>
      <c r="AF288" s="314"/>
      <c r="AG288" s="314"/>
      <c r="AH288" s="314"/>
      <c r="AI288" s="314"/>
      <c r="AJ288" s="314"/>
      <c r="AK288" s="314"/>
      <c r="AL288" s="314"/>
      <c r="AM288" s="314"/>
      <c r="AN288" s="314"/>
      <c r="AO288" s="314"/>
      <c r="AP288" s="314"/>
      <c r="AQ288" s="314"/>
    </row>
    <row r="289" spans="1:43">
      <c r="A289" s="314"/>
      <c r="B289" s="314"/>
      <c r="C289" s="314"/>
      <c r="D289" s="314"/>
      <c r="E289" s="314"/>
      <c r="F289" s="314"/>
      <c r="G289" s="314"/>
      <c r="H289" s="314"/>
      <c r="I289" s="314"/>
      <c r="J289" s="314"/>
      <c r="K289" s="314"/>
      <c r="L289" s="314"/>
      <c r="M289" s="314"/>
      <c r="N289" s="314"/>
      <c r="O289" s="314"/>
      <c r="P289" s="314"/>
      <c r="Q289" s="314"/>
      <c r="R289" s="314"/>
      <c r="S289" s="314"/>
      <c r="T289" s="314"/>
      <c r="U289" s="314"/>
      <c r="V289" s="314"/>
      <c r="W289" s="314"/>
      <c r="X289" s="314"/>
      <c r="Y289" s="314"/>
      <c r="Z289" s="314"/>
      <c r="AA289" s="314"/>
      <c r="AB289" s="314"/>
      <c r="AC289" s="314"/>
      <c r="AD289" s="314"/>
      <c r="AE289" s="314"/>
      <c r="AF289" s="314"/>
      <c r="AG289" s="314"/>
      <c r="AH289" s="314"/>
      <c r="AI289" s="314"/>
      <c r="AJ289" s="314"/>
      <c r="AK289" s="314"/>
      <c r="AL289" s="314"/>
      <c r="AM289" s="314"/>
      <c r="AN289" s="314"/>
      <c r="AO289" s="314"/>
      <c r="AP289" s="314"/>
      <c r="AQ289" s="314"/>
    </row>
    <row r="290" spans="1:43">
      <c r="A290" s="314"/>
      <c r="B290" s="314"/>
      <c r="C290" s="314"/>
      <c r="D290" s="314"/>
      <c r="E290" s="314"/>
      <c r="F290" s="314"/>
      <c r="G290" s="314"/>
      <c r="H290" s="314"/>
      <c r="I290" s="314"/>
      <c r="J290" s="314"/>
      <c r="K290" s="314"/>
      <c r="L290" s="314"/>
      <c r="M290" s="314"/>
      <c r="N290" s="314"/>
      <c r="O290" s="314"/>
      <c r="P290" s="314"/>
      <c r="Q290" s="314"/>
      <c r="R290" s="314"/>
      <c r="S290" s="314"/>
      <c r="T290" s="314"/>
      <c r="U290" s="314"/>
      <c r="V290" s="314"/>
      <c r="W290" s="314"/>
      <c r="X290" s="314"/>
      <c r="Y290" s="314"/>
      <c r="Z290" s="314"/>
      <c r="AA290" s="314"/>
      <c r="AB290" s="314"/>
      <c r="AC290" s="314"/>
      <c r="AD290" s="314"/>
      <c r="AE290" s="314"/>
      <c r="AF290" s="314"/>
      <c r="AG290" s="314"/>
      <c r="AH290" s="314"/>
      <c r="AI290" s="314"/>
      <c r="AJ290" s="314"/>
      <c r="AK290" s="314"/>
      <c r="AL290" s="314"/>
      <c r="AM290" s="314"/>
      <c r="AN290" s="314"/>
      <c r="AO290" s="314"/>
      <c r="AP290" s="314"/>
      <c r="AQ290" s="314"/>
    </row>
    <row r="291" spans="1:43">
      <c r="A291" s="314"/>
      <c r="B291" s="314"/>
      <c r="C291" s="314"/>
      <c r="D291" s="314"/>
      <c r="E291" s="314"/>
      <c r="F291" s="314"/>
      <c r="G291" s="314"/>
      <c r="H291" s="314"/>
      <c r="I291" s="314"/>
      <c r="J291" s="314"/>
      <c r="K291" s="314"/>
      <c r="L291" s="314"/>
      <c r="M291" s="314"/>
      <c r="N291" s="314"/>
      <c r="O291" s="314"/>
      <c r="P291" s="314"/>
      <c r="Q291" s="314"/>
      <c r="R291" s="314"/>
      <c r="S291" s="314"/>
      <c r="T291" s="314"/>
      <c r="U291" s="314"/>
      <c r="V291" s="314"/>
      <c r="W291" s="314"/>
      <c r="X291" s="314"/>
      <c r="Y291" s="314"/>
      <c r="Z291" s="314"/>
      <c r="AA291" s="314"/>
      <c r="AB291" s="314"/>
      <c r="AC291" s="314"/>
      <c r="AD291" s="314"/>
      <c r="AE291" s="314"/>
      <c r="AF291" s="314"/>
      <c r="AG291" s="314"/>
      <c r="AH291" s="314"/>
      <c r="AI291" s="314"/>
      <c r="AJ291" s="314"/>
      <c r="AK291" s="314"/>
      <c r="AL291" s="314"/>
      <c r="AM291" s="314"/>
      <c r="AN291" s="314"/>
      <c r="AO291" s="314"/>
      <c r="AP291" s="314"/>
      <c r="AQ291" s="314"/>
    </row>
    <row r="292" spans="1:43">
      <c r="A292" s="314"/>
      <c r="B292" s="314"/>
      <c r="C292" s="314"/>
      <c r="D292" s="314"/>
      <c r="E292" s="314"/>
      <c r="F292" s="314"/>
      <c r="G292" s="314"/>
      <c r="H292" s="314"/>
      <c r="I292" s="314"/>
      <c r="J292" s="314"/>
      <c r="K292" s="314"/>
      <c r="L292" s="314"/>
      <c r="M292" s="314"/>
      <c r="N292" s="314"/>
      <c r="O292" s="314"/>
      <c r="P292" s="314"/>
      <c r="Q292" s="314"/>
      <c r="R292" s="314"/>
      <c r="S292" s="314"/>
      <c r="T292" s="314"/>
      <c r="U292" s="314"/>
      <c r="V292" s="314"/>
      <c r="W292" s="314"/>
      <c r="X292" s="314"/>
      <c r="Y292" s="314"/>
      <c r="Z292" s="314"/>
      <c r="AA292" s="314"/>
      <c r="AB292" s="314"/>
      <c r="AC292" s="314"/>
      <c r="AD292" s="314"/>
      <c r="AE292" s="314"/>
      <c r="AF292" s="314"/>
      <c r="AG292" s="314"/>
      <c r="AH292" s="314"/>
      <c r="AI292" s="314"/>
      <c r="AJ292" s="314"/>
      <c r="AK292" s="314"/>
      <c r="AL292" s="314"/>
      <c r="AM292" s="314"/>
      <c r="AN292" s="314"/>
      <c r="AO292" s="314"/>
      <c r="AP292" s="314"/>
      <c r="AQ292" s="314"/>
    </row>
    <row r="293" spans="1:43">
      <c r="A293" s="314"/>
      <c r="B293" s="314"/>
      <c r="C293" s="314"/>
      <c r="D293" s="314"/>
      <c r="E293" s="314"/>
      <c r="F293" s="314"/>
      <c r="G293" s="314"/>
      <c r="H293" s="314"/>
      <c r="I293" s="314"/>
      <c r="J293" s="314"/>
      <c r="K293" s="314"/>
      <c r="L293" s="314"/>
      <c r="M293" s="314"/>
      <c r="N293" s="314"/>
      <c r="O293" s="314"/>
      <c r="P293" s="314"/>
      <c r="Q293" s="314"/>
      <c r="R293" s="314"/>
      <c r="S293" s="314"/>
      <c r="T293" s="314"/>
      <c r="U293" s="314"/>
      <c r="V293" s="314"/>
      <c r="W293" s="314"/>
      <c r="X293" s="314"/>
      <c r="Y293" s="314"/>
      <c r="Z293" s="314"/>
      <c r="AA293" s="314"/>
      <c r="AB293" s="314"/>
      <c r="AC293" s="314"/>
      <c r="AD293" s="314"/>
      <c r="AE293" s="314"/>
      <c r="AF293" s="314"/>
      <c r="AG293" s="314"/>
      <c r="AH293" s="314"/>
      <c r="AI293" s="314"/>
      <c r="AJ293" s="314"/>
      <c r="AK293" s="314"/>
      <c r="AL293" s="314"/>
      <c r="AM293" s="314"/>
      <c r="AN293" s="314"/>
      <c r="AO293" s="314"/>
      <c r="AP293" s="314"/>
      <c r="AQ293" s="314"/>
    </row>
    <row r="294" spans="1:43">
      <c r="A294" s="314"/>
      <c r="B294" s="314"/>
      <c r="C294" s="314"/>
      <c r="D294" s="314"/>
      <c r="E294" s="314"/>
      <c r="F294" s="314"/>
      <c r="G294" s="314"/>
      <c r="H294" s="314"/>
      <c r="I294" s="314"/>
      <c r="J294" s="314"/>
      <c r="K294" s="314"/>
      <c r="L294" s="314"/>
      <c r="M294" s="314"/>
      <c r="N294" s="314"/>
      <c r="O294" s="314"/>
      <c r="P294" s="314"/>
      <c r="Q294" s="314"/>
      <c r="R294" s="314"/>
      <c r="S294" s="314"/>
      <c r="T294" s="314"/>
      <c r="U294" s="314"/>
      <c r="V294" s="314"/>
      <c r="W294" s="314"/>
      <c r="X294" s="314"/>
      <c r="Y294" s="314"/>
      <c r="Z294" s="314"/>
      <c r="AA294" s="314"/>
      <c r="AB294" s="314"/>
      <c r="AC294" s="314"/>
      <c r="AD294" s="314"/>
      <c r="AE294" s="314"/>
      <c r="AF294" s="314"/>
      <c r="AG294" s="314"/>
      <c r="AH294" s="314"/>
      <c r="AI294" s="314"/>
      <c r="AJ294" s="314"/>
      <c r="AK294" s="314"/>
      <c r="AL294" s="314"/>
      <c r="AM294" s="314"/>
      <c r="AN294" s="314"/>
      <c r="AO294" s="314"/>
      <c r="AP294" s="314"/>
      <c r="AQ294" s="314"/>
    </row>
    <row r="295" spans="1:43">
      <c r="A295" s="314"/>
      <c r="B295" s="314"/>
      <c r="C295" s="314"/>
      <c r="D295" s="314"/>
      <c r="E295" s="314"/>
      <c r="F295" s="314"/>
      <c r="G295" s="314"/>
      <c r="H295" s="314"/>
      <c r="I295" s="314"/>
      <c r="J295" s="314"/>
      <c r="K295" s="314"/>
      <c r="L295" s="314"/>
      <c r="M295" s="314"/>
      <c r="N295" s="314"/>
      <c r="O295" s="314"/>
      <c r="P295" s="314"/>
      <c r="Q295" s="314"/>
      <c r="R295" s="314"/>
      <c r="S295" s="314"/>
      <c r="T295" s="314"/>
      <c r="U295" s="314"/>
      <c r="V295" s="314"/>
      <c r="W295" s="314"/>
      <c r="X295" s="314"/>
      <c r="Y295" s="314"/>
      <c r="Z295" s="314"/>
      <c r="AA295" s="314"/>
      <c r="AB295" s="314"/>
      <c r="AC295" s="314"/>
      <c r="AD295" s="314"/>
      <c r="AE295" s="314"/>
      <c r="AF295" s="314"/>
      <c r="AG295" s="314"/>
      <c r="AH295" s="314"/>
      <c r="AI295" s="314"/>
      <c r="AJ295" s="314"/>
      <c r="AK295" s="314"/>
      <c r="AL295" s="314"/>
      <c r="AM295" s="314"/>
      <c r="AN295" s="314"/>
      <c r="AO295" s="314"/>
      <c r="AP295" s="314"/>
      <c r="AQ295" s="314"/>
    </row>
    <row r="296" spans="1:43">
      <c r="A296" s="314"/>
      <c r="B296" s="314"/>
      <c r="C296" s="314"/>
      <c r="D296" s="314"/>
      <c r="E296" s="314"/>
      <c r="F296" s="314"/>
      <c r="G296" s="314"/>
      <c r="H296" s="314"/>
      <c r="I296" s="314"/>
      <c r="J296" s="314"/>
      <c r="K296" s="314"/>
      <c r="L296" s="314"/>
      <c r="M296" s="314"/>
      <c r="N296" s="314"/>
      <c r="O296" s="314"/>
      <c r="P296" s="314"/>
      <c r="Q296" s="314"/>
      <c r="R296" s="314"/>
      <c r="S296" s="314"/>
      <c r="T296" s="314"/>
      <c r="U296" s="314"/>
      <c r="V296" s="314"/>
      <c r="W296" s="314"/>
      <c r="X296" s="314"/>
      <c r="Y296" s="314"/>
      <c r="Z296" s="314"/>
      <c r="AA296" s="314"/>
      <c r="AB296" s="314"/>
      <c r="AC296" s="314"/>
      <c r="AD296" s="314"/>
      <c r="AE296" s="314"/>
      <c r="AF296" s="314"/>
      <c r="AG296" s="314"/>
      <c r="AH296" s="314"/>
      <c r="AI296" s="314"/>
      <c r="AJ296" s="314"/>
      <c r="AK296" s="314"/>
      <c r="AL296" s="314"/>
      <c r="AM296" s="314"/>
      <c r="AN296" s="314"/>
      <c r="AO296" s="314"/>
      <c r="AP296" s="314"/>
      <c r="AQ296" s="314"/>
    </row>
    <row r="297" spans="1:43">
      <c r="A297" s="314"/>
      <c r="B297" s="314"/>
      <c r="C297" s="314"/>
      <c r="D297" s="314"/>
      <c r="E297" s="314"/>
      <c r="F297" s="314"/>
      <c r="G297" s="314"/>
      <c r="H297" s="314"/>
      <c r="I297" s="314"/>
      <c r="J297" s="314"/>
      <c r="K297" s="314"/>
      <c r="L297" s="314"/>
      <c r="M297" s="314"/>
      <c r="N297" s="314"/>
      <c r="O297" s="314"/>
      <c r="P297" s="314"/>
      <c r="Q297" s="314"/>
      <c r="R297" s="314"/>
      <c r="S297" s="314"/>
      <c r="T297" s="314"/>
      <c r="U297" s="314"/>
      <c r="V297" s="314"/>
      <c r="W297" s="314"/>
      <c r="X297" s="314"/>
      <c r="Y297" s="314"/>
      <c r="Z297" s="314"/>
      <c r="AA297" s="314"/>
      <c r="AB297" s="314"/>
      <c r="AC297" s="314"/>
      <c r="AD297" s="314"/>
      <c r="AE297" s="314"/>
      <c r="AF297" s="314"/>
      <c r="AG297" s="314"/>
      <c r="AH297" s="314"/>
      <c r="AI297" s="314"/>
      <c r="AJ297" s="314"/>
      <c r="AK297" s="314"/>
      <c r="AL297" s="314"/>
      <c r="AM297" s="314"/>
      <c r="AN297" s="314"/>
      <c r="AO297" s="314"/>
      <c r="AP297" s="314"/>
      <c r="AQ297" s="314"/>
    </row>
    <row r="298" spans="1:43">
      <c r="A298" s="314"/>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4"/>
      <c r="AO298" s="314"/>
      <c r="AP298" s="314"/>
      <c r="AQ298" s="314"/>
    </row>
    <row r="299" spans="1:43">
      <c r="A299" s="314"/>
      <c r="B299" s="314"/>
      <c r="C299" s="314"/>
      <c r="D299" s="314"/>
      <c r="E299" s="314"/>
      <c r="F299" s="314"/>
      <c r="G299" s="314"/>
      <c r="H299" s="314"/>
      <c r="I299" s="314"/>
      <c r="J299" s="314"/>
      <c r="K299" s="314"/>
      <c r="L299" s="314"/>
      <c r="M299" s="314"/>
      <c r="N299" s="314"/>
      <c r="O299" s="314"/>
      <c r="P299" s="314"/>
      <c r="Q299" s="314"/>
      <c r="R299" s="314"/>
      <c r="S299" s="314"/>
      <c r="T299" s="314"/>
      <c r="U299" s="314"/>
      <c r="V299" s="314"/>
      <c r="W299" s="314"/>
      <c r="X299" s="314"/>
      <c r="Y299" s="314"/>
      <c r="Z299" s="314"/>
      <c r="AA299" s="314"/>
      <c r="AB299" s="314"/>
      <c r="AC299" s="314"/>
      <c r="AD299" s="314"/>
      <c r="AE299" s="314"/>
      <c r="AF299" s="314"/>
      <c r="AG299" s="314"/>
      <c r="AH299" s="314"/>
      <c r="AI299" s="314"/>
      <c r="AJ299" s="314"/>
      <c r="AK299" s="314"/>
      <c r="AL299" s="314"/>
      <c r="AM299" s="314"/>
      <c r="AN299" s="314"/>
      <c r="AO299" s="314"/>
      <c r="AP299" s="314"/>
      <c r="AQ299" s="314"/>
    </row>
    <row r="300" spans="1:43">
      <c r="A300" s="314"/>
      <c r="B300" s="314"/>
      <c r="C300" s="314"/>
      <c r="D300" s="314"/>
      <c r="E300" s="314"/>
      <c r="F300" s="314"/>
      <c r="G300" s="314"/>
      <c r="H300" s="314"/>
      <c r="I300" s="314"/>
      <c r="J300" s="314"/>
      <c r="K300" s="314"/>
      <c r="L300" s="314"/>
      <c r="M300" s="314"/>
      <c r="N300" s="314"/>
      <c r="O300" s="314"/>
      <c r="P300" s="314"/>
      <c r="Q300" s="314"/>
      <c r="R300" s="314"/>
      <c r="S300" s="314"/>
      <c r="T300" s="314"/>
      <c r="U300" s="314"/>
      <c r="V300" s="314"/>
      <c r="W300" s="314"/>
      <c r="X300" s="314"/>
      <c r="Y300" s="314"/>
      <c r="Z300" s="314"/>
      <c r="AA300" s="314"/>
      <c r="AB300" s="314"/>
      <c r="AC300" s="314"/>
      <c r="AD300" s="314"/>
      <c r="AE300" s="314"/>
      <c r="AF300" s="314"/>
      <c r="AG300" s="314"/>
      <c r="AH300" s="314"/>
      <c r="AI300" s="314"/>
      <c r="AJ300" s="314"/>
      <c r="AK300" s="314"/>
      <c r="AL300" s="314"/>
      <c r="AM300" s="314"/>
      <c r="AN300" s="314"/>
      <c r="AO300" s="314"/>
      <c r="AP300" s="314"/>
      <c r="AQ300" s="314"/>
    </row>
    <row r="301" spans="1:43">
      <c r="A301" s="314"/>
      <c r="B301" s="314"/>
      <c r="C301" s="314"/>
      <c r="D301" s="314"/>
      <c r="E301" s="314"/>
      <c r="F301" s="314"/>
      <c r="G301" s="314"/>
      <c r="H301" s="314"/>
      <c r="I301" s="314"/>
      <c r="J301" s="314"/>
      <c r="K301" s="314"/>
      <c r="L301" s="314"/>
      <c r="M301" s="314"/>
      <c r="N301" s="314"/>
      <c r="O301" s="314"/>
      <c r="P301" s="314"/>
      <c r="Q301" s="314"/>
      <c r="R301" s="314"/>
      <c r="S301" s="314"/>
      <c r="T301" s="314"/>
      <c r="U301" s="314"/>
      <c r="V301" s="314"/>
      <c r="W301" s="314"/>
      <c r="X301" s="314"/>
      <c r="Y301" s="314"/>
      <c r="Z301" s="314"/>
      <c r="AA301" s="314"/>
      <c r="AB301" s="314"/>
      <c r="AC301" s="314"/>
      <c r="AD301" s="314"/>
      <c r="AE301" s="314"/>
      <c r="AF301" s="314"/>
      <c r="AG301" s="314"/>
      <c r="AH301" s="314"/>
      <c r="AI301" s="314"/>
      <c r="AJ301" s="314"/>
      <c r="AK301" s="314"/>
      <c r="AL301" s="314"/>
      <c r="AM301" s="314"/>
      <c r="AN301" s="314"/>
      <c r="AO301" s="314"/>
      <c r="AP301" s="314"/>
      <c r="AQ301" s="314"/>
    </row>
    <row r="302" spans="1:43">
      <c r="A302" s="314"/>
      <c r="B302" s="314"/>
      <c r="C302" s="314"/>
      <c r="D302" s="314"/>
      <c r="E302" s="314"/>
      <c r="F302" s="314"/>
      <c r="G302" s="314"/>
      <c r="H302" s="314"/>
      <c r="I302" s="314"/>
      <c r="J302" s="314"/>
      <c r="K302" s="314"/>
      <c r="L302" s="314"/>
      <c r="M302" s="314"/>
      <c r="N302" s="314"/>
      <c r="O302" s="314"/>
      <c r="P302" s="314"/>
      <c r="Q302" s="314"/>
      <c r="R302" s="314"/>
      <c r="S302" s="314"/>
      <c r="T302" s="314"/>
      <c r="U302" s="314"/>
      <c r="V302" s="314"/>
      <c r="W302" s="314"/>
      <c r="X302" s="314"/>
      <c r="Y302" s="314"/>
      <c r="Z302" s="314"/>
      <c r="AA302" s="314"/>
      <c r="AB302" s="314"/>
      <c r="AC302" s="314"/>
      <c r="AD302" s="314"/>
      <c r="AE302" s="314"/>
      <c r="AF302" s="314"/>
      <c r="AG302" s="314"/>
      <c r="AH302" s="314"/>
      <c r="AI302" s="314"/>
      <c r="AJ302" s="314"/>
      <c r="AK302" s="314"/>
      <c r="AL302" s="314"/>
      <c r="AM302" s="314"/>
      <c r="AN302" s="314"/>
      <c r="AO302" s="314"/>
      <c r="AP302" s="314"/>
      <c r="AQ302" s="314"/>
    </row>
    <row r="303" spans="1:43">
      <c r="A303" s="314"/>
      <c r="B303" s="314"/>
      <c r="C303" s="314"/>
      <c r="D303" s="314"/>
      <c r="E303" s="314"/>
      <c r="F303" s="314"/>
      <c r="G303" s="314"/>
      <c r="H303" s="314"/>
      <c r="I303" s="314"/>
      <c r="J303" s="314"/>
      <c r="K303" s="314"/>
      <c r="L303" s="314"/>
      <c r="M303" s="314"/>
      <c r="N303" s="314"/>
      <c r="O303" s="314"/>
      <c r="P303" s="314"/>
      <c r="Q303" s="314"/>
      <c r="R303" s="314"/>
      <c r="S303" s="314"/>
      <c r="T303" s="314"/>
      <c r="U303" s="314"/>
      <c r="V303" s="314"/>
      <c r="W303" s="314"/>
      <c r="X303" s="314"/>
      <c r="Y303" s="314"/>
      <c r="Z303" s="314"/>
      <c r="AA303" s="314"/>
      <c r="AB303" s="314"/>
      <c r="AC303" s="314"/>
      <c r="AD303" s="314"/>
      <c r="AE303" s="314"/>
      <c r="AF303" s="314"/>
      <c r="AG303" s="314"/>
      <c r="AH303" s="314"/>
      <c r="AI303" s="314"/>
      <c r="AJ303" s="314"/>
      <c r="AK303" s="314"/>
      <c r="AL303" s="314"/>
      <c r="AM303" s="314"/>
      <c r="AN303" s="314"/>
      <c r="AO303" s="314"/>
      <c r="AP303" s="314"/>
      <c r="AQ303" s="314"/>
    </row>
    <row r="304" spans="1:43">
      <c r="A304" s="314"/>
      <c r="B304" s="314"/>
      <c r="C304" s="314"/>
      <c r="D304" s="314"/>
      <c r="E304" s="314"/>
      <c r="F304" s="314"/>
      <c r="G304" s="314"/>
      <c r="H304" s="314"/>
      <c r="I304" s="314"/>
      <c r="J304" s="314"/>
      <c r="K304" s="314"/>
      <c r="L304" s="314"/>
      <c r="M304" s="314"/>
      <c r="N304" s="314"/>
      <c r="O304" s="314"/>
      <c r="P304" s="314"/>
      <c r="Q304" s="314"/>
      <c r="R304" s="314"/>
      <c r="S304" s="314"/>
      <c r="T304" s="314"/>
      <c r="U304" s="314"/>
      <c r="V304" s="314"/>
      <c r="W304" s="314"/>
      <c r="X304" s="314"/>
      <c r="Y304" s="314"/>
      <c r="Z304" s="314"/>
      <c r="AA304" s="314"/>
      <c r="AB304" s="314"/>
      <c r="AC304" s="314"/>
      <c r="AD304" s="314"/>
      <c r="AE304" s="314"/>
      <c r="AF304" s="314"/>
      <c r="AG304" s="314"/>
      <c r="AH304" s="314"/>
      <c r="AI304" s="314"/>
      <c r="AJ304" s="314"/>
      <c r="AK304" s="314"/>
      <c r="AL304" s="314"/>
      <c r="AM304" s="314"/>
      <c r="AN304" s="314"/>
      <c r="AO304" s="314"/>
      <c r="AP304" s="314"/>
      <c r="AQ304" s="314"/>
    </row>
    <row r="305" spans="1:43">
      <c r="A305" s="314"/>
      <c r="B305" s="314"/>
      <c r="C305" s="314"/>
      <c r="D305" s="314"/>
      <c r="E305" s="314"/>
      <c r="F305" s="314"/>
      <c r="G305" s="314"/>
      <c r="H305" s="314"/>
      <c r="I305" s="314"/>
      <c r="J305" s="314"/>
      <c r="K305" s="314"/>
      <c r="L305" s="314"/>
      <c r="M305" s="314"/>
      <c r="N305" s="314"/>
      <c r="O305" s="314"/>
      <c r="P305" s="314"/>
      <c r="Q305" s="314"/>
      <c r="R305" s="314"/>
      <c r="S305" s="314"/>
      <c r="T305" s="314"/>
      <c r="U305" s="314"/>
      <c r="V305" s="314"/>
      <c r="W305" s="314"/>
      <c r="X305" s="314"/>
      <c r="Y305" s="314"/>
      <c r="Z305" s="314"/>
      <c r="AA305" s="314"/>
      <c r="AB305" s="314"/>
      <c r="AC305" s="314"/>
      <c r="AD305" s="314"/>
      <c r="AE305" s="314"/>
      <c r="AF305" s="314"/>
      <c r="AG305" s="314"/>
      <c r="AH305" s="314"/>
      <c r="AI305" s="314"/>
      <c r="AJ305" s="314"/>
      <c r="AK305" s="314"/>
      <c r="AL305" s="314"/>
      <c r="AM305" s="314"/>
      <c r="AN305" s="314"/>
      <c r="AO305" s="314"/>
      <c r="AP305" s="314"/>
      <c r="AQ305" s="314"/>
    </row>
    <row r="306" spans="1:43">
      <c r="A306" s="314"/>
      <c r="B306" s="314"/>
      <c r="C306" s="314"/>
      <c r="D306" s="314"/>
      <c r="E306" s="314"/>
      <c r="F306" s="314"/>
      <c r="G306" s="314"/>
      <c r="H306" s="314"/>
      <c r="I306" s="314"/>
      <c r="J306" s="314"/>
      <c r="K306" s="314"/>
      <c r="L306" s="314"/>
      <c r="M306" s="314"/>
      <c r="N306" s="314"/>
      <c r="O306" s="314"/>
      <c r="P306" s="314"/>
      <c r="Q306" s="314"/>
      <c r="R306" s="314"/>
      <c r="S306" s="314"/>
      <c r="T306" s="314"/>
      <c r="U306" s="314"/>
      <c r="V306" s="314"/>
      <c r="W306" s="314"/>
      <c r="X306" s="314"/>
      <c r="Y306" s="314"/>
      <c r="Z306" s="314"/>
      <c r="AA306" s="314"/>
      <c r="AB306" s="314"/>
      <c r="AC306" s="314"/>
      <c r="AD306" s="314"/>
      <c r="AE306" s="314"/>
      <c r="AF306" s="314"/>
      <c r="AG306" s="314"/>
      <c r="AH306" s="314"/>
      <c r="AI306" s="314"/>
      <c r="AJ306" s="314"/>
      <c r="AK306" s="314"/>
      <c r="AL306" s="314"/>
      <c r="AM306" s="314"/>
      <c r="AN306" s="314"/>
      <c r="AO306" s="314"/>
      <c r="AP306" s="314"/>
      <c r="AQ306" s="314"/>
    </row>
    <row r="307" spans="1:43">
      <c r="A307" s="314"/>
      <c r="B307" s="314"/>
      <c r="C307" s="314"/>
      <c r="D307" s="314"/>
      <c r="E307" s="314"/>
      <c r="F307" s="314"/>
      <c r="G307" s="314"/>
      <c r="H307" s="314"/>
      <c r="I307" s="314"/>
      <c r="J307" s="314"/>
      <c r="K307" s="314"/>
      <c r="L307" s="314"/>
      <c r="M307" s="314"/>
      <c r="N307" s="314"/>
      <c r="O307" s="314"/>
      <c r="P307" s="314"/>
      <c r="Q307" s="314"/>
      <c r="R307" s="314"/>
      <c r="S307" s="314"/>
      <c r="T307" s="314"/>
      <c r="U307" s="314"/>
      <c r="V307" s="314"/>
      <c r="W307" s="314"/>
      <c r="X307" s="314"/>
      <c r="Y307" s="314"/>
      <c r="Z307" s="314"/>
      <c r="AA307" s="314"/>
      <c r="AB307" s="314"/>
      <c r="AC307" s="314"/>
      <c r="AD307" s="314"/>
      <c r="AE307" s="314"/>
      <c r="AF307" s="314"/>
      <c r="AG307" s="314"/>
      <c r="AH307" s="314"/>
      <c r="AI307" s="314"/>
      <c r="AJ307" s="314"/>
      <c r="AK307" s="314"/>
      <c r="AL307" s="314"/>
      <c r="AM307" s="314"/>
      <c r="AN307" s="314"/>
      <c r="AO307" s="314"/>
      <c r="AP307" s="314"/>
      <c r="AQ307" s="314"/>
    </row>
    <row r="308" spans="1:43">
      <c r="A308" s="314"/>
      <c r="B308" s="314"/>
      <c r="C308" s="314"/>
      <c r="D308" s="314"/>
      <c r="E308" s="314"/>
      <c r="F308" s="314"/>
      <c r="G308" s="314"/>
      <c r="H308" s="314"/>
      <c r="I308" s="314"/>
      <c r="J308" s="314"/>
      <c r="K308" s="314"/>
      <c r="L308" s="314"/>
      <c r="M308" s="314"/>
      <c r="N308" s="314"/>
      <c r="O308" s="314"/>
      <c r="P308" s="314"/>
      <c r="Q308" s="314"/>
      <c r="R308" s="314"/>
      <c r="S308" s="314"/>
      <c r="T308" s="314"/>
      <c r="U308" s="314"/>
      <c r="V308" s="314"/>
      <c r="W308" s="314"/>
      <c r="X308" s="314"/>
      <c r="Y308" s="314"/>
      <c r="Z308" s="314"/>
      <c r="AA308" s="314"/>
      <c r="AB308" s="314"/>
      <c r="AC308" s="314"/>
      <c r="AD308" s="314"/>
      <c r="AE308" s="314"/>
      <c r="AF308" s="314"/>
      <c r="AG308" s="314"/>
      <c r="AH308" s="314"/>
      <c r="AI308" s="314"/>
      <c r="AJ308" s="314"/>
      <c r="AK308" s="314"/>
      <c r="AL308" s="314"/>
      <c r="AM308" s="314"/>
      <c r="AN308" s="314"/>
      <c r="AO308" s="314"/>
      <c r="AP308" s="314"/>
      <c r="AQ308" s="314"/>
    </row>
    <row r="309" spans="1:43">
      <c r="A309" s="314"/>
      <c r="B309" s="314"/>
      <c r="C309" s="314"/>
      <c r="D309" s="314"/>
      <c r="E309" s="314"/>
      <c r="F309" s="314"/>
      <c r="G309" s="314"/>
      <c r="H309" s="314"/>
      <c r="I309" s="314"/>
      <c r="J309" s="314"/>
      <c r="K309" s="314"/>
      <c r="L309" s="314"/>
      <c r="M309" s="314"/>
      <c r="N309" s="314"/>
      <c r="O309" s="314"/>
      <c r="P309" s="314"/>
      <c r="Q309" s="314"/>
      <c r="R309" s="314"/>
      <c r="S309" s="314"/>
      <c r="T309" s="314"/>
      <c r="U309" s="314"/>
      <c r="V309" s="314"/>
      <c r="W309" s="314"/>
      <c r="X309" s="314"/>
      <c r="Y309" s="314"/>
      <c r="Z309" s="314"/>
      <c r="AA309" s="314"/>
      <c r="AB309" s="314"/>
      <c r="AC309" s="314"/>
      <c r="AD309" s="314"/>
      <c r="AE309" s="314"/>
      <c r="AF309" s="314"/>
      <c r="AG309" s="314"/>
      <c r="AH309" s="314"/>
      <c r="AI309" s="314"/>
      <c r="AJ309" s="314"/>
      <c r="AK309" s="314"/>
      <c r="AL309" s="314"/>
      <c r="AM309" s="314"/>
      <c r="AN309" s="314"/>
      <c r="AO309" s="314"/>
      <c r="AP309" s="314"/>
      <c r="AQ309" s="314"/>
    </row>
    <row r="310" spans="1:43">
      <c r="A310" s="314"/>
      <c r="B310" s="314"/>
      <c r="C310" s="314"/>
      <c r="D310" s="314"/>
      <c r="E310" s="314"/>
      <c r="F310" s="314"/>
      <c r="G310" s="314"/>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row>
    <row r="311" spans="1:43">
      <c r="A311" s="314"/>
      <c r="B311" s="314"/>
      <c r="C311" s="314"/>
      <c r="D311" s="314"/>
      <c r="E311" s="314"/>
      <c r="F311" s="314"/>
      <c r="G311" s="314"/>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row>
    <row r="312" spans="1:43">
      <c r="A312" s="314"/>
      <c r="B312" s="314"/>
      <c r="C312" s="314"/>
      <c r="D312" s="314"/>
      <c r="E312" s="314"/>
      <c r="F312" s="314"/>
      <c r="G312" s="314"/>
      <c r="H312" s="314"/>
      <c r="I312" s="314"/>
      <c r="J312" s="314"/>
      <c r="K312" s="314"/>
      <c r="L312" s="314"/>
      <c r="M312" s="314"/>
      <c r="N312" s="314"/>
      <c r="O312" s="314"/>
      <c r="P312" s="314"/>
      <c r="Q312" s="314"/>
      <c r="R312" s="314"/>
      <c r="S312" s="314"/>
      <c r="T312" s="314"/>
      <c r="U312" s="314"/>
      <c r="V312" s="314"/>
      <c r="W312" s="314"/>
      <c r="X312" s="314"/>
      <c r="Y312" s="314"/>
      <c r="Z312" s="314"/>
      <c r="AA312" s="314"/>
      <c r="AB312" s="314"/>
      <c r="AC312" s="314"/>
      <c r="AD312" s="314"/>
      <c r="AE312" s="314"/>
      <c r="AF312" s="314"/>
      <c r="AG312" s="314"/>
      <c r="AH312" s="314"/>
      <c r="AI312" s="314"/>
      <c r="AJ312" s="314"/>
      <c r="AK312" s="314"/>
      <c r="AL312" s="314"/>
      <c r="AM312" s="314"/>
      <c r="AN312" s="314"/>
      <c r="AO312" s="314"/>
      <c r="AP312" s="314"/>
      <c r="AQ312" s="314"/>
    </row>
    <row r="313" spans="1:43">
      <c r="A313" s="314"/>
      <c r="B313" s="314"/>
      <c r="C313" s="314"/>
      <c r="D313" s="314"/>
      <c r="E313" s="314"/>
      <c r="F313" s="314"/>
      <c r="G313" s="314"/>
      <c r="H313" s="314"/>
      <c r="I313" s="314"/>
      <c r="J313" s="314"/>
      <c r="K313" s="314"/>
      <c r="L313" s="314"/>
      <c r="M313" s="314"/>
      <c r="N313" s="314"/>
      <c r="O313" s="314"/>
      <c r="P313" s="314"/>
      <c r="Q313" s="314"/>
      <c r="R313" s="314"/>
      <c r="S313" s="314"/>
      <c r="T313" s="314"/>
      <c r="U313" s="314"/>
      <c r="V313" s="314"/>
      <c r="W313" s="314"/>
      <c r="X313" s="314"/>
      <c r="Y313" s="314"/>
      <c r="Z313" s="314"/>
      <c r="AA313" s="314"/>
      <c r="AB313" s="314"/>
      <c r="AC313" s="314"/>
      <c r="AD313" s="314"/>
      <c r="AE313" s="314"/>
      <c r="AF313" s="314"/>
      <c r="AG313" s="314"/>
      <c r="AH313" s="314"/>
      <c r="AI313" s="314"/>
      <c r="AJ313" s="314"/>
      <c r="AK313" s="314"/>
      <c r="AL313" s="314"/>
      <c r="AM313" s="314"/>
      <c r="AN313" s="314"/>
      <c r="AO313" s="314"/>
      <c r="AP313" s="314"/>
      <c r="AQ313" s="314"/>
    </row>
    <row r="314" spans="1:43">
      <c r="A314" s="314"/>
      <c r="B314" s="314"/>
      <c r="C314" s="314"/>
      <c r="D314" s="314"/>
      <c r="E314" s="314"/>
      <c r="F314" s="314"/>
      <c r="G314" s="314"/>
      <c r="H314" s="314"/>
      <c r="I314" s="314"/>
      <c r="J314" s="314"/>
      <c r="K314" s="314"/>
      <c r="L314" s="314"/>
      <c r="M314" s="314"/>
      <c r="N314" s="314"/>
      <c r="O314" s="314"/>
      <c r="P314" s="314"/>
      <c r="Q314" s="314"/>
      <c r="R314" s="314"/>
      <c r="S314" s="314"/>
      <c r="T314" s="314"/>
      <c r="U314" s="314"/>
      <c r="V314" s="314"/>
      <c r="W314" s="314"/>
      <c r="X314" s="314"/>
      <c r="Y314" s="314"/>
      <c r="Z314" s="314"/>
      <c r="AA314" s="314"/>
      <c r="AB314" s="314"/>
      <c r="AC314" s="314"/>
      <c r="AD314" s="314"/>
      <c r="AE314" s="314"/>
      <c r="AF314" s="314"/>
      <c r="AG314" s="314"/>
      <c r="AH314" s="314"/>
      <c r="AI314" s="314"/>
      <c r="AJ314" s="314"/>
      <c r="AK314" s="314"/>
      <c r="AL314" s="314"/>
      <c r="AM314" s="314"/>
      <c r="AN314" s="314"/>
      <c r="AO314" s="314"/>
      <c r="AP314" s="314"/>
      <c r="AQ314" s="314"/>
    </row>
    <row r="315" spans="1:43">
      <c r="A315" s="314"/>
      <c r="B315" s="314"/>
      <c r="C315" s="314"/>
      <c r="D315" s="314"/>
      <c r="E315" s="314"/>
      <c r="F315" s="314"/>
      <c r="G315" s="314"/>
      <c r="H315" s="314"/>
      <c r="I315" s="314"/>
      <c r="J315" s="314"/>
      <c r="K315" s="314"/>
      <c r="L315" s="314"/>
      <c r="M315" s="314"/>
      <c r="N315" s="314"/>
      <c r="O315" s="314"/>
      <c r="P315" s="314"/>
      <c r="Q315" s="314"/>
      <c r="R315" s="314"/>
      <c r="S315" s="314"/>
      <c r="T315" s="314"/>
      <c r="U315" s="314"/>
      <c r="V315" s="314"/>
      <c r="W315" s="314"/>
      <c r="X315" s="314"/>
      <c r="Y315" s="314"/>
      <c r="Z315" s="314"/>
      <c r="AA315" s="314"/>
      <c r="AB315" s="314"/>
      <c r="AC315" s="314"/>
      <c r="AD315" s="314"/>
      <c r="AE315" s="314"/>
      <c r="AF315" s="314"/>
      <c r="AG315" s="314"/>
      <c r="AH315" s="314"/>
      <c r="AI315" s="314"/>
      <c r="AJ315" s="314"/>
      <c r="AK315" s="314"/>
      <c r="AL315" s="314"/>
      <c r="AM315" s="314"/>
      <c r="AN315" s="314"/>
      <c r="AO315" s="314"/>
      <c r="AP315" s="314"/>
      <c r="AQ315" s="314"/>
    </row>
    <row r="316" spans="1:43">
      <c r="A316" s="314"/>
      <c r="B316" s="314"/>
      <c r="C316" s="314"/>
      <c r="D316" s="314"/>
      <c r="E316" s="314"/>
      <c r="F316" s="314"/>
      <c r="G316" s="314"/>
      <c r="H316" s="314"/>
      <c r="I316" s="314"/>
      <c r="J316" s="314"/>
      <c r="K316" s="314"/>
      <c r="L316" s="314"/>
      <c r="M316" s="314"/>
      <c r="N316" s="314"/>
      <c r="O316" s="314"/>
      <c r="P316" s="314"/>
      <c r="Q316" s="314"/>
      <c r="R316" s="314"/>
      <c r="S316" s="314"/>
      <c r="T316" s="314"/>
      <c r="U316" s="314"/>
      <c r="V316" s="314"/>
      <c r="W316" s="314"/>
      <c r="X316" s="314"/>
      <c r="Y316" s="314"/>
      <c r="Z316" s="314"/>
      <c r="AA316" s="314"/>
      <c r="AB316" s="314"/>
      <c r="AC316" s="314"/>
      <c r="AD316" s="314"/>
      <c r="AE316" s="314"/>
      <c r="AF316" s="314"/>
      <c r="AG316" s="314"/>
      <c r="AH316" s="314"/>
      <c r="AI316" s="314"/>
      <c r="AJ316" s="314"/>
      <c r="AK316" s="314"/>
      <c r="AL316" s="314"/>
      <c r="AM316" s="314"/>
      <c r="AN316" s="314"/>
      <c r="AO316" s="314"/>
      <c r="AP316" s="314"/>
      <c r="AQ316" s="314"/>
    </row>
    <row r="317" spans="1:43">
      <c r="A317" s="314"/>
      <c r="B317" s="314"/>
      <c r="C317" s="314"/>
      <c r="D317" s="314"/>
      <c r="E317" s="314"/>
      <c r="F317" s="314"/>
      <c r="G317" s="314"/>
      <c r="H317" s="314"/>
      <c r="I317" s="314"/>
      <c r="J317" s="314"/>
      <c r="K317" s="314"/>
      <c r="L317" s="314"/>
      <c r="M317" s="314"/>
      <c r="N317" s="314"/>
      <c r="O317" s="314"/>
      <c r="P317" s="314"/>
      <c r="Q317" s="314"/>
      <c r="R317" s="314"/>
      <c r="S317" s="314"/>
      <c r="T317" s="314"/>
      <c r="U317" s="314"/>
      <c r="V317" s="314"/>
      <c r="W317" s="314"/>
      <c r="X317" s="314"/>
      <c r="Y317" s="314"/>
      <c r="Z317" s="314"/>
      <c r="AA317" s="314"/>
      <c r="AB317" s="314"/>
      <c r="AC317" s="314"/>
      <c r="AD317" s="314"/>
      <c r="AE317" s="314"/>
      <c r="AF317" s="314"/>
      <c r="AG317" s="314"/>
      <c r="AH317" s="314"/>
      <c r="AI317" s="314"/>
      <c r="AJ317" s="314"/>
      <c r="AK317" s="314"/>
      <c r="AL317" s="314"/>
      <c r="AM317" s="314"/>
      <c r="AN317" s="314"/>
      <c r="AO317" s="314"/>
      <c r="AP317" s="314"/>
      <c r="AQ317" s="314"/>
    </row>
    <row r="318" spans="1:43">
      <c r="A318" s="314"/>
      <c r="B318" s="314"/>
      <c r="C318" s="314"/>
      <c r="D318" s="314"/>
      <c r="E318" s="314"/>
      <c r="F318" s="314"/>
      <c r="G318" s="314"/>
      <c r="H318" s="314"/>
      <c r="I318" s="314"/>
      <c r="J318" s="314"/>
      <c r="K318" s="314"/>
      <c r="L318" s="314"/>
      <c r="M318" s="314"/>
      <c r="N318" s="314"/>
      <c r="O318" s="314"/>
      <c r="P318" s="314"/>
      <c r="Q318" s="314"/>
      <c r="R318" s="314"/>
      <c r="S318" s="314"/>
      <c r="T318" s="314"/>
      <c r="U318" s="314"/>
      <c r="V318" s="314"/>
      <c r="W318" s="314"/>
      <c r="X318" s="314"/>
      <c r="Y318" s="314"/>
      <c r="Z318" s="314"/>
      <c r="AA318" s="314"/>
      <c r="AB318" s="314"/>
      <c r="AC318" s="314"/>
      <c r="AD318" s="314"/>
      <c r="AE318" s="314"/>
      <c r="AF318" s="314"/>
      <c r="AG318" s="314"/>
      <c r="AH318" s="314"/>
      <c r="AI318" s="314"/>
      <c r="AJ318" s="314"/>
      <c r="AK318" s="314"/>
      <c r="AL318" s="314"/>
      <c r="AM318" s="314"/>
      <c r="AN318" s="314"/>
      <c r="AO318" s="314"/>
      <c r="AP318" s="314"/>
      <c r="AQ318" s="314"/>
    </row>
    <row r="319" spans="1:43">
      <c r="A319" s="314"/>
      <c r="B319" s="314"/>
      <c r="C319" s="314"/>
      <c r="D319" s="314"/>
      <c r="E319" s="314"/>
      <c r="F319" s="314"/>
      <c r="G319" s="314"/>
      <c r="H319" s="314"/>
      <c r="I319" s="314"/>
      <c r="J319" s="314"/>
      <c r="K319" s="314"/>
      <c r="L319" s="314"/>
      <c r="M319" s="314"/>
      <c r="N319" s="314"/>
      <c r="O319" s="314"/>
      <c r="P319" s="314"/>
      <c r="Q319" s="314"/>
      <c r="R319" s="314"/>
      <c r="S319" s="314"/>
      <c r="T319" s="314"/>
      <c r="U319" s="314"/>
      <c r="V319" s="314"/>
      <c r="W319" s="314"/>
      <c r="X319" s="314"/>
      <c r="Y319" s="314"/>
      <c r="Z319" s="314"/>
      <c r="AA319" s="314"/>
      <c r="AB319" s="314"/>
      <c r="AC319" s="314"/>
      <c r="AD319" s="314"/>
      <c r="AE319" s="314"/>
      <c r="AF319" s="314"/>
      <c r="AG319" s="314"/>
      <c r="AH319" s="314"/>
      <c r="AI319" s="314"/>
      <c r="AJ319" s="314"/>
      <c r="AK319" s="314"/>
      <c r="AL319" s="314"/>
      <c r="AM319" s="314"/>
      <c r="AN319" s="314"/>
      <c r="AO319" s="314"/>
      <c r="AP319" s="314"/>
      <c r="AQ319" s="314"/>
    </row>
    <row r="320" spans="1:43">
      <c r="A320" s="314"/>
      <c r="B320" s="314"/>
      <c r="C320" s="314"/>
      <c r="D320" s="314"/>
      <c r="E320" s="314"/>
      <c r="F320" s="314"/>
      <c r="G320" s="314"/>
      <c r="H320" s="314"/>
      <c r="I320" s="314"/>
      <c r="J320" s="314"/>
      <c r="K320" s="314"/>
      <c r="L320" s="314"/>
      <c r="M320" s="314"/>
      <c r="N320" s="314"/>
      <c r="O320" s="314"/>
      <c r="P320" s="314"/>
      <c r="Q320" s="314"/>
      <c r="R320" s="314"/>
      <c r="S320" s="314"/>
      <c r="T320" s="314"/>
      <c r="U320" s="314"/>
      <c r="V320" s="314"/>
      <c r="W320" s="314"/>
      <c r="X320" s="314"/>
      <c r="Y320" s="314"/>
      <c r="Z320" s="314"/>
      <c r="AA320" s="314"/>
      <c r="AB320" s="314"/>
      <c r="AC320" s="314"/>
      <c r="AD320" s="314"/>
      <c r="AE320" s="314"/>
      <c r="AF320" s="314"/>
      <c r="AG320" s="314"/>
      <c r="AH320" s="314"/>
      <c r="AI320" s="314"/>
      <c r="AJ320" s="314"/>
      <c r="AK320" s="314"/>
      <c r="AL320" s="314"/>
      <c r="AM320" s="314"/>
      <c r="AN320" s="314"/>
      <c r="AO320" s="314"/>
      <c r="AP320" s="314"/>
      <c r="AQ320" s="314"/>
    </row>
    <row r="321" spans="1:43">
      <c r="A321" s="314"/>
      <c r="B321" s="314"/>
      <c r="C321" s="314"/>
      <c r="D321" s="314"/>
      <c r="E321" s="314"/>
      <c r="F321" s="314"/>
      <c r="G321" s="314"/>
      <c r="H321" s="314"/>
      <c r="I321" s="314"/>
      <c r="J321" s="314"/>
      <c r="K321" s="314"/>
      <c r="L321" s="314"/>
      <c r="M321" s="314"/>
      <c r="N321" s="314"/>
      <c r="O321" s="314"/>
      <c r="P321" s="314"/>
      <c r="Q321" s="314"/>
      <c r="R321" s="314"/>
      <c r="S321" s="314"/>
      <c r="T321" s="314"/>
      <c r="U321" s="314"/>
      <c r="V321" s="314"/>
      <c r="W321" s="314"/>
      <c r="X321" s="314"/>
      <c r="Y321" s="314"/>
      <c r="Z321" s="314"/>
      <c r="AA321" s="314"/>
      <c r="AB321" s="314"/>
      <c r="AC321" s="314"/>
      <c r="AD321" s="314"/>
      <c r="AE321" s="314"/>
      <c r="AF321" s="314"/>
      <c r="AG321" s="314"/>
      <c r="AH321" s="314"/>
      <c r="AI321" s="314"/>
      <c r="AJ321" s="314"/>
      <c r="AK321" s="314"/>
      <c r="AL321" s="314"/>
      <c r="AM321" s="314"/>
      <c r="AN321" s="314"/>
      <c r="AO321" s="314"/>
      <c r="AP321" s="314"/>
      <c r="AQ321" s="314"/>
    </row>
    <row r="322" spans="1:43">
      <c r="A322" s="314"/>
      <c r="B322" s="314"/>
      <c r="C322" s="314"/>
      <c r="D322" s="314"/>
      <c r="E322" s="314"/>
      <c r="F322" s="314"/>
      <c r="G322" s="314"/>
      <c r="H322" s="314"/>
      <c r="I322" s="314"/>
      <c r="J322" s="314"/>
      <c r="K322" s="314"/>
      <c r="L322" s="314"/>
      <c r="M322" s="314"/>
      <c r="N322" s="314"/>
      <c r="O322" s="314"/>
      <c r="P322" s="314"/>
      <c r="Q322" s="314"/>
      <c r="R322" s="314"/>
      <c r="S322" s="314"/>
      <c r="T322" s="314"/>
      <c r="U322" s="314"/>
      <c r="V322" s="314"/>
      <c r="W322" s="314"/>
      <c r="X322" s="314"/>
      <c r="Y322" s="314"/>
      <c r="Z322" s="314"/>
      <c r="AA322" s="314"/>
      <c r="AB322" s="314"/>
      <c r="AC322" s="314"/>
      <c r="AD322" s="314"/>
      <c r="AE322" s="314"/>
      <c r="AF322" s="314"/>
      <c r="AG322" s="314"/>
      <c r="AH322" s="314"/>
      <c r="AI322" s="314"/>
      <c r="AJ322" s="314"/>
      <c r="AK322" s="314"/>
      <c r="AL322" s="314"/>
      <c r="AM322" s="314"/>
      <c r="AN322" s="314"/>
      <c r="AO322" s="314"/>
      <c r="AP322" s="314"/>
      <c r="AQ322" s="314"/>
    </row>
    <row r="323" spans="1:43">
      <c r="A323" s="314"/>
      <c r="B323" s="314"/>
      <c r="C323" s="314"/>
      <c r="D323" s="314"/>
      <c r="E323" s="314"/>
      <c r="F323" s="314"/>
      <c r="G323" s="314"/>
      <c r="H323" s="314"/>
      <c r="I323" s="314"/>
      <c r="J323" s="314"/>
      <c r="K323" s="314"/>
      <c r="L323" s="314"/>
      <c r="M323" s="314"/>
      <c r="N323" s="314"/>
      <c r="O323" s="314"/>
      <c r="P323" s="314"/>
      <c r="Q323" s="314"/>
      <c r="R323" s="314"/>
      <c r="S323" s="314"/>
      <c r="T323" s="314"/>
      <c r="U323" s="314"/>
      <c r="V323" s="314"/>
      <c r="W323" s="314"/>
      <c r="X323" s="314"/>
      <c r="Y323" s="314"/>
      <c r="Z323" s="314"/>
      <c r="AA323" s="314"/>
      <c r="AB323" s="314"/>
      <c r="AC323" s="314"/>
      <c r="AD323" s="314"/>
      <c r="AE323" s="314"/>
      <c r="AF323" s="314"/>
      <c r="AG323" s="314"/>
      <c r="AH323" s="314"/>
      <c r="AI323" s="314"/>
      <c r="AJ323" s="314"/>
      <c r="AK323" s="314"/>
      <c r="AL323" s="314"/>
      <c r="AM323" s="314"/>
      <c r="AN323" s="314"/>
      <c r="AO323" s="314"/>
      <c r="AP323" s="314"/>
      <c r="AQ323" s="314"/>
    </row>
    <row r="324" spans="1:43">
      <c r="A324" s="314"/>
      <c r="B324" s="314"/>
      <c r="C324" s="314"/>
      <c r="D324" s="314"/>
      <c r="E324" s="314"/>
      <c r="F324" s="314"/>
      <c r="G324" s="314"/>
      <c r="H324" s="314"/>
      <c r="I324" s="314"/>
      <c r="J324" s="314"/>
      <c r="K324" s="314"/>
      <c r="L324" s="314"/>
      <c r="M324" s="314"/>
      <c r="N324" s="314"/>
      <c r="O324" s="314"/>
      <c r="P324" s="314"/>
      <c r="Q324" s="314"/>
      <c r="R324" s="314"/>
      <c r="S324" s="314"/>
      <c r="T324" s="314"/>
      <c r="U324" s="314"/>
      <c r="V324" s="314"/>
      <c r="W324" s="314"/>
      <c r="X324" s="314"/>
      <c r="Y324" s="314"/>
      <c r="Z324" s="314"/>
      <c r="AA324" s="314"/>
      <c r="AB324" s="314"/>
      <c r="AC324" s="314"/>
      <c r="AD324" s="314"/>
      <c r="AE324" s="314"/>
      <c r="AF324" s="314"/>
      <c r="AG324" s="314"/>
      <c r="AH324" s="314"/>
      <c r="AI324" s="314"/>
      <c r="AJ324" s="314"/>
      <c r="AK324" s="314"/>
      <c r="AL324" s="314"/>
      <c r="AM324" s="314"/>
      <c r="AN324" s="314"/>
      <c r="AO324" s="314"/>
      <c r="AP324" s="314"/>
      <c r="AQ324" s="314"/>
    </row>
    <row r="325" spans="1:43">
      <c r="A325" s="314"/>
      <c r="B325" s="314"/>
      <c r="C325" s="314"/>
      <c r="D325" s="314"/>
      <c r="E325" s="314"/>
      <c r="F325" s="314"/>
      <c r="G325" s="314"/>
      <c r="H325" s="314"/>
      <c r="I325" s="314"/>
      <c r="J325" s="314"/>
      <c r="K325" s="314"/>
      <c r="L325" s="314"/>
      <c r="M325" s="314"/>
      <c r="N325" s="314"/>
      <c r="O325" s="314"/>
      <c r="P325" s="314"/>
      <c r="Q325" s="314"/>
      <c r="R325" s="314"/>
      <c r="S325" s="314"/>
      <c r="T325" s="314"/>
      <c r="U325" s="314"/>
      <c r="V325" s="314"/>
      <c r="W325" s="314"/>
      <c r="X325" s="314"/>
      <c r="Y325" s="314"/>
      <c r="Z325" s="314"/>
      <c r="AA325" s="314"/>
      <c r="AB325" s="314"/>
      <c r="AC325" s="314"/>
      <c r="AD325" s="314"/>
      <c r="AE325" s="314"/>
      <c r="AF325" s="314"/>
      <c r="AG325" s="314"/>
      <c r="AH325" s="314"/>
      <c r="AI325" s="314"/>
      <c r="AJ325" s="314"/>
      <c r="AK325" s="314"/>
      <c r="AL325" s="314"/>
      <c r="AM325" s="314"/>
      <c r="AN325" s="314"/>
      <c r="AO325" s="314"/>
      <c r="AP325" s="314"/>
      <c r="AQ325" s="314"/>
    </row>
    <row r="326" spans="1:43">
      <c r="A326" s="314"/>
      <c r="B326" s="314"/>
      <c r="C326" s="314"/>
      <c r="D326" s="314"/>
      <c r="E326" s="314"/>
      <c r="F326" s="314"/>
      <c r="G326" s="314"/>
      <c r="H326" s="314"/>
      <c r="I326" s="314"/>
      <c r="J326" s="314"/>
      <c r="K326" s="314"/>
      <c r="L326" s="314"/>
      <c r="M326" s="314"/>
      <c r="N326" s="314"/>
      <c r="O326" s="314"/>
      <c r="P326" s="314"/>
      <c r="Q326" s="314"/>
      <c r="R326" s="314"/>
      <c r="S326" s="314"/>
      <c r="T326" s="314"/>
      <c r="U326" s="314"/>
      <c r="V326" s="314"/>
      <c r="W326" s="314"/>
      <c r="X326" s="314"/>
      <c r="Y326" s="314"/>
      <c r="Z326" s="314"/>
      <c r="AA326" s="314"/>
      <c r="AB326" s="314"/>
      <c r="AC326" s="314"/>
      <c r="AD326" s="314"/>
      <c r="AE326" s="314"/>
      <c r="AF326" s="314"/>
      <c r="AG326" s="314"/>
      <c r="AH326" s="314"/>
      <c r="AI326" s="314"/>
      <c r="AJ326" s="314"/>
      <c r="AK326" s="314"/>
      <c r="AL326" s="314"/>
      <c r="AM326" s="314"/>
      <c r="AN326" s="314"/>
      <c r="AO326" s="314"/>
      <c r="AP326" s="314"/>
      <c r="AQ326" s="314"/>
    </row>
    <row r="327" spans="1:43">
      <c r="A327" s="314"/>
      <c r="B327" s="314"/>
      <c r="C327" s="314"/>
      <c r="D327" s="314"/>
      <c r="E327" s="314"/>
      <c r="F327" s="314"/>
      <c r="G327" s="314"/>
      <c r="H327" s="314"/>
      <c r="I327" s="314"/>
      <c r="J327" s="314"/>
      <c r="K327" s="314"/>
      <c r="L327" s="314"/>
      <c r="M327" s="314"/>
      <c r="N327" s="314"/>
      <c r="O327" s="314"/>
      <c r="P327" s="314"/>
      <c r="Q327" s="314"/>
      <c r="R327" s="314"/>
      <c r="S327" s="314"/>
      <c r="T327" s="314"/>
      <c r="U327" s="314"/>
      <c r="V327" s="314"/>
      <c r="W327" s="314"/>
      <c r="X327" s="314"/>
      <c r="Y327" s="314"/>
      <c r="Z327" s="314"/>
      <c r="AA327" s="314"/>
      <c r="AB327" s="314"/>
      <c r="AC327" s="314"/>
      <c r="AD327" s="314"/>
      <c r="AE327" s="314"/>
      <c r="AF327" s="314"/>
      <c r="AG327" s="314"/>
      <c r="AH327" s="314"/>
      <c r="AI327" s="314"/>
      <c r="AJ327" s="314"/>
      <c r="AK327" s="314"/>
      <c r="AL327" s="314"/>
      <c r="AM327" s="314"/>
      <c r="AN327" s="314"/>
      <c r="AO327" s="314"/>
      <c r="AP327" s="314"/>
      <c r="AQ327" s="314"/>
    </row>
    <row r="328" spans="1:43">
      <c r="A328" s="314"/>
      <c r="B328" s="314"/>
      <c r="C328" s="314"/>
      <c r="D328" s="314"/>
      <c r="E328" s="314"/>
      <c r="F328" s="314"/>
      <c r="G328" s="314"/>
      <c r="H328" s="314"/>
      <c r="I328" s="314"/>
      <c r="J328" s="314"/>
      <c r="K328" s="314"/>
      <c r="L328" s="314"/>
      <c r="M328" s="314"/>
      <c r="N328" s="314"/>
      <c r="O328" s="314"/>
      <c r="P328" s="314"/>
      <c r="Q328" s="314"/>
      <c r="R328" s="314"/>
      <c r="S328" s="314"/>
      <c r="T328" s="314"/>
      <c r="U328" s="314"/>
      <c r="V328" s="314"/>
      <c r="W328" s="314"/>
      <c r="X328" s="314"/>
      <c r="Y328" s="314"/>
      <c r="Z328" s="314"/>
      <c r="AA328" s="314"/>
      <c r="AB328" s="314"/>
      <c r="AC328" s="314"/>
      <c r="AD328" s="314"/>
      <c r="AE328" s="314"/>
      <c r="AF328" s="314"/>
      <c r="AG328" s="314"/>
      <c r="AH328" s="314"/>
      <c r="AI328" s="314"/>
      <c r="AJ328" s="314"/>
      <c r="AK328" s="314"/>
      <c r="AL328" s="314"/>
      <c r="AM328" s="314"/>
      <c r="AN328" s="314"/>
      <c r="AO328" s="314"/>
      <c r="AP328" s="314"/>
      <c r="AQ328" s="314"/>
    </row>
    <row r="329" spans="1:43">
      <c r="A329" s="314"/>
      <c r="B329" s="314"/>
      <c r="C329" s="314"/>
      <c r="D329" s="314"/>
      <c r="E329" s="314"/>
      <c r="F329" s="314"/>
      <c r="G329" s="314"/>
      <c r="H329" s="314"/>
      <c r="I329" s="314"/>
      <c r="J329" s="314"/>
      <c r="K329" s="314"/>
      <c r="L329" s="314"/>
      <c r="M329" s="314"/>
      <c r="N329" s="314"/>
      <c r="O329" s="314"/>
      <c r="P329" s="314"/>
      <c r="Q329" s="314"/>
      <c r="R329" s="314"/>
      <c r="S329" s="314"/>
      <c r="T329" s="314"/>
      <c r="U329" s="314"/>
      <c r="V329" s="314"/>
      <c r="W329" s="314"/>
      <c r="X329" s="314"/>
      <c r="Y329" s="314"/>
      <c r="Z329" s="314"/>
      <c r="AA329" s="314"/>
      <c r="AB329" s="314"/>
      <c r="AC329" s="314"/>
      <c r="AD329" s="314"/>
      <c r="AE329" s="314"/>
      <c r="AF329" s="314"/>
      <c r="AG329" s="314"/>
      <c r="AH329" s="314"/>
      <c r="AI329" s="314"/>
      <c r="AJ329" s="314"/>
      <c r="AK329" s="314"/>
      <c r="AL329" s="314"/>
      <c r="AM329" s="314"/>
      <c r="AN329" s="314"/>
      <c r="AO329" s="314"/>
      <c r="AP329" s="314"/>
      <c r="AQ329" s="314"/>
    </row>
    <row r="330" spans="1:43">
      <c r="A330" s="314"/>
      <c r="B330" s="314"/>
      <c r="C330" s="314"/>
      <c r="D330" s="314"/>
      <c r="E330" s="314"/>
      <c r="F330" s="314"/>
      <c r="G330" s="314"/>
      <c r="H330" s="314"/>
      <c r="I330" s="314"/>
      <c r="J330" s="314"/>
      <c r="K330" s="314"/>
      <c r="L330" s="314"/>
      <c r="M330" s="314"/>
      <c r="N330" s="314"/>
      <c r="O330" s="314"/>
      <c r="P330" s="314"/>
      <c r="Q330" s="314"/>
      <c r="R330" s="314"/>
      <c r="S330" s="314"/>
      <c r="T330" s="314"/>
      <c r="U330" s="314"/>
      <c r="V330" s="314"/>
      <c r="W330" s="314"/>
      <c r="X330" s="314"/>
      <c r="Y330" s="314"/>
      <c r="Z330" s="314"/>
      <c r="AA330" s="314"/>
      <c r="AB330" s="314"/>
      <c r="AC330" s="314"/>
      <c r="AD330" s="314"/>
      <c r="AE330" s="314"/>
      <c r="AF330" s="314"/>
      <c r="AG330" s="314"/>
      <c r="AH330" s="314"/>
      <c r="AI330" s="314"/>
      <c r="AJ330" s="314"/>
      <c r="AK330" s="314"/>
      <c r="AL330" s="314"/>
      <c r="AM330" s="314"/>
      <c r="AN330" s="314"/>
      <c r="AO330" s="314"/>
      <c r="AP330" s="314"/>
      <c r="AQ330" s="314"/>
    </row>
    <row r="331" spans="1:43">
      <c r="A331" s="314"/>
      <c r="B331" s="314"/>
      <c r="C331" s="314"/>
      <c r="D331" s="314"/>
      <c r="E331" s="314"/>
      <c r="F331" s="314"/>
      <c r="G331" s="314"/>
      <c r="H331" s="314"/>
      <c r="I331" s="314"/>
      <c r="J331" s="314"/>
      <c r="K331" s="314"/>
      <c r="L331" s="314"/>
      <c r="M331" s="314"/>
      <c r="N331" s="314"/>
      <c r="O331" s="314"/>
      <c r="P331" s="314"/>
      <c r="Q331" s="314"/>
      <c r="R331" s="314"/>
      <c r="S331" s="314"/>
      <c r="T331" s="314"/>
      <c r="U331" s="314"/>
      <c r="V331" s="314"/>
      <c r="W331" s="314"/>
      <c r="X331" s="314"/>
      <c r="Y331" s="314"/>
      <c r="Z331" s="314"/>
      <c r="AA331" s="314"/>
      <c r="AB331" s="314"/>
      <c r="AC331" s="314"/>
      <c r="AD331" s="314"/>
      <c r="AE331" s="314"/>
      <c r="AF331" s="314"/>
      <c r="AG331" s="314"/>
      <c r="AH331" s="314"/>
      <c r="AI331" s="314"/>
      <c r="AJ331" s="314"/>
      <c r="AK331" s="314"/>
      <c r="AL331" s="314"/>
      <c r="AM331" s="314"/>
      <c r="AN331" s="314"/>
      <c r="AO331" s="314"/>
      <c r="AP331" s="314"/>
      <c r="AQ331" s="314"/>
    </row>
    <row r="332" spans="1:43">
      <c r="A332" s="314"/>
      <c r="B332" s="314"/>
      <c r="C332" s="314"/>
      <c r="D332" s="314"/>
      <c r="E332" s="314"/>
      <c r="F332" s="314"/>
      <c r="G332" s="314"/>
      <c r="H332" s="314"/>
      <c r="I332" s="314"/>
      <c r="J332" s="314"/>
      <c r="K332" s="314"/>
      <c r="L332" s="314"/>
      <c r="M332" s="314"/>
      <c r="N332" s="314"/>
      <c r="O332" s="314"/>
      <c r="P332" s="314"/>
      <c r="Q332" s="314"/>
      <c r="R332" s="314"/>
      <c r="S332" s="314"/>
      <c r="T332" s="314"/>
      <c r="U332" s="314"/>
      <c r="V332" s="314"/>
      <c r="W332" s="314"/>
      <c r="X332" s="314"/>
      <c r="Y332" s="314"/>
      <c r="Z332" s="314"/>
      <c r="AA332" s="314"/>
      <c r="AB332" s="314"/>
      <c r="AC332" s="314"/>
      <c r="AD332" s="314"/>
      <c r="AE332" s="314"/>
      <c r="AF332" s="314"/>
      <c r="AG332" s="314"/>
      <c r="AH332" s="314"/>
      <c r="AI332" s="314"/>
      <c r="AJ332" s="314"/>
      <c r="AK332" s="314"/>
      <c r="AL332" s="314"/>
      <c r="AM332" s="314"/>
      <c r="AN332" s="314"/>
      <c r="AO332" s="314"/>
      <c r="AP332" s="314"/>
      <c r="AQ332" s="314"/>
    </row>
    <row r="333" spans="1:43">
      <c r="A333" s="314"/>
      <c r="B333" s="314"/>
      <c r="C333" s="314"/>
      <c r="D333" s="314"/>
      <c r="E333" s="314"/>
      <c r="F333" s="314"/>
      <c r="G333" s="314"/>
      <c r="H333" s="314"/>
      <c r="I333" s="314"/>
      <c r="J333" s="314"/>
      <c r="K333" s="314"/>
      <c r="L333" s="314"/>
      <c r="M333" s="314"/>
      <c r="N333" s="314"/>
      <c r="O333" s="314"/>
      <c r="P333" s="314"/>
      <c r="Q333" s="314"/>
      <c r="R333" s="314"/>
      <c r="S333" s="314"/>
      <c r="T333" s="314"/>
      <c r="U333" s="314"/>
      <c r="V333" s="314"/>
      <c r="W333" s="314"/>
      <c r="X333" s="314"/>
      <c r="Y333" s="314"/>
      <c r="Z333" s="314"/>
      <c r="AA333" s="314"/>
      <c r="AB333" s="314"/>
      <c r="AC333" s="314"/>
      <c r="AD333" s="314"/>
      <c r="AE333" s="314"/>
      <c r="AF333" s="314"/>
      <c r="AG333" s="314"/>
      <c r="AH333" s="314"/>
      <c r="AI333" s="314"/>
      <c r="AJ333" s="314"/>
      <c r="AK333" s="314"/>
      <c r="AL333" s="314"/>
      <c r="AM333" s="314"/>
      <c r="AN333" s="314"/>
      <c r="AO333" s="314"/>
      <c r="AP333" s="314"/>
      <c r="AQ333" s="314"/>
    </row>
    <row r="334" spans="1:43">
      <c r="A334" s="314"/>
      <c r="B334" s="314"/>
      <c r="C334" s="314"/>
      <c r="D334" s="314"/>
      <c r="E334" s="314"/>
      <c r="F334" s="314"/>
      <c r="G334" s="314"/>
      <c r="H334" s="314"/>
      <c r="I334" s="314"/>
      <c r="J334" s="314"/>
      <c r="K334" s="314"/>
      <c r="L334" s="314"/>
      <c r="M334" s="314"/>
      <c r="N334" s="314"/>
      <c r="O334" s="314"/>
      <c r="P334" s="314"/>
      <c r="Q334" s="314"/>
      <c r="R334" s="314"/>
      <c r="S334" s="314"/>
      <c r="T334" s="314"/>
      <c r="U334" s="314"/>
      <c r="V334" s="314"/>
      <c r="W334" s="314"/>
      <c r="X334" s="314"/>
      <c r="Y334" s="314"/>
      <c r="Z334" s="314"/>
      <c r="AA334" s="314"/>
      <c r="AB334" s="314"/>
      <c r="AC334" s="314"/>
      <c r="AD334" s="314"/>
      <c r="AE334" s="314"/>
      <c r="AF334" s="314"/>
      <c r="AG334" s="314"/>
      <c r="AH334" s="314"/>
      <c r="AI334" s="314"/>
      <c r="AJ334" s="314"/>
      <c r="AK334" s="314"/>
      <c r="AL334" s="314"/>
      <c r="AM334" s="314"/>
      <c r="AN334" s="314"/>
      <c r="AO334" s="314"/>
      <c r="AP334" s="314"/>
      <c r="AQ334" s="314"/>
    </row>
    <row r="335" spans="1:43">
      <c r="A335" s="314"/>
      <c r="B335" s="314"/>
      <c r="C335" s="314"/>
      <c r="D335" s="314"/>
      <c r="E335" s="314"/>
      <c r="F335" s="314"/>
      <c r="G335" s="314"/>
      <c r="H335" s="314"/>
      <c r="I335" s="314"/>
      <c r="J335" s="314"/>
      <c r="K335" s="314"/>
      <c r="L335" s="314"/>
      <c r="M335" s="314"/>
      <c r="N335" s="314"/>
      <c r="O335" s="314"/>
      <c r="P335" s="314"/>
      <c r="Q335" s="314"/>
      <c r="R335" s="314"/>
      <c r="S335" s="314"/>
      <c r="T335" s="314"/>
      <c r="U335" s="314"/>
      <c r="V335" s="314"/>
      <c r="W335" s="314"/>
      <c r="X335" s="314"/>
      <c r="Y335" s="314"/>
      <c r="Z335" s="314"/>
      <c r="AA335" s="314"/>
      <c r="AB335" s="314"/>
      <c r="AC335" s="314"/>
      <c r="AD335" s="314"/>
      <c r="AE335" s="314"/>
      <c r="AF335" s="314"/>
      <c r="AG335" s="314"/>
      <c r="AH335" s="314"/>
      <c r="AI335" s="314"/>
      <c r="AJ335" s="314"/>
      <c r="AK335" s="314"/>
      <c r="AL335" s="314"/>
      <c r="AM335" s="314"/>
      <c r="AN335" s="314"/>
      <c r="AO335" s="314"/>
      <c r="AP335" s="314"/>
      <c r="AQ335" s="314"/>
    </row>
    <row r="336" spans="1:43">
      <c r="A336" s="314"/>
      <c r="B336" s="314"/>
      <c r="C336" s="314"/>
      <c r="D336" s="314"/>
      <c r="E336" s="314"/>
      <c r="F336" s="314"/>
      <c r="G336" s="314"/>
      <c r="H336" s="314"/>
      <c r="I336" s="314"/>
      <c r="J336" s="314"/>
      <c r="K336" s="314"/>
      <c r="L336" s="314"/>
      <c r="M336" s="314"/>
      <c r="N336" s="314"/>
      <c r="O336" s="314"/>
      <c r="P336" s="314"/>
      <c r="Q336" s="314"/>
      <c r="R336" s="314"/>
      <c r="S336" s="314"/>
      <c r="T336" s="314"/>
      <c r="U336" s="314"/>
      <c r="V336" s="314"/>
      <c r="W336" s="314"/>
      <c r="X336" s="314"/>
      <c r="Y336" s="314"/>
      <c r="Z336" s="314"/>
      <c r="AA336" s="314"/>
      <c r="AB336" s="314"/>
      <c r="AC336" s="314"/>
      <c r="AD336" s="314"/>
      <c r="AE336" s="314"/>
      <c r="AF336" s="314"/>
      <c r="AG336" s="314"/>
      <c r="AH336" s="314"/>
      <c r="AI336" s="314"/>
      <c r="AJ336" s="314"/>
      <c r="AK336" s="314"/>
      <c r="AL336" s="314"/>
      <c r="AM336" s="314"/>
      <c r="AN336" s="314"/>
      <c r="AO336" s="314"/>
      <c r="AP336" s="314"/>
      <c r="AQ336" s="314"/>
    </row>
    <row r="337" spans="1:43">
      <c r="A337" s="314"/>
      <c r="B337" s="314"/>
      <c r="C337" s="314"/>
      <c r="D337" s="314"/>
      <c r="E337" s="314"/>
      <c r="F337" s="314"/>
      <c r="G337" s="314"/>
      <c r="H337" s="314"/>
      <c r="I337" s="314"/>
      <c r="J337" s="314"/>
      <c r="K337" s="314"/>
      <c r="L337" s="314"/>
      <c r="M337" s="314"/>
      <c r="N337" s="314"/>
      <c r="O337" s="314"/>
      <c r="P337" s="314"/>
      <c r="Q337" s="314"/>
      <c r="R337" s="314"/>
      <c r="S337" s="314"/>
      <c r="T337" s="314"/>
      <c r="U337" s="314"/>
      <c r="V337" s="314"/>
      <c r="W337" s="314"/>
      <c r="X337" s="314"/>
      <c r="Y337" s="314"/>
      <c r="Z337" s="314"/>
      <c r="AA337" s="314"/>
      <c r="AB337" s="314"/>
      <c r="AC337" s="314"/>
      <c r="AD337" s="314"/>
      <c r="AE337" s="314"/>
      <c r="AF337" s="314"/>
      <c r="AG337" s="314"/>
      <c r="AH337" s="314"/>
      <c r="AI337" s="314"/>
      <c r="AJ337" s="314"/>
      <c r="AK337" s="314"/>
      <c r="AL337" s="314"/>
      <c r="AM337" s="314"/>
      <c r="AN337" s="314"/>
      <c r="AO337" s="314"/>
      <c r="AP337" s="314"/>
      <c r="AQ337" s="314"/>
    </row>
    <row r="338" spans="1:43">
      <c r="A338" s="314"/>
      <c r="B338" s="314"/>
      <c r="C338" s="314"/>
      <c r="D338" s="314"/>
      <c r="E338" s="314"/>
      <c r="F338" s="314"/>
      <c r="G338" s="314"/>
      <c r="H338" s="314"/>
      <c r="I338" s="314"/>
      <c r="J338" s="314"/>
      <c r="K338" s="314"/>
      <c r="L338" s="314"/>
      <c r="M338" s="314"/>
      <c r="N338" s="314"/>
      <c r="O338" s="314"/>
      <c r="P338" s="314"/>
      <c r="Q338" s="314"/>
      <c r="R338" s="314"/>
      <c r="S338" s="314"/>
      <c r="T338" s="314"/>
      <c r="U338" s="314"/>
      <c r="V338" s="314"/>
      <c r="W338" s="314"/>
      <c r="X338" s="314"/>
      <c r="Y338" s="314"/>
      <c r="Z338" s="314"/>
      <c r="AA338" s="314"/>
      <c r="AB338" s="314"/>
      <c r="AC338" s="314"/>
      <c r="AD338" s="314"/>
      <c r="AE338" s="314"/>
      <c r="AF338" s="314"/>
      <c r="AG338" s="314"/>
      <c r="AH338" s="314"/>
      <c r="AI338" s="314"/>
      <c r="AJ338" s="314"/>
      <c r="AK338" s="314"/>
      <c r="AL338" s="314"/>
      <c r="AM338" s="314"/>
      <c r="AN338" s="314"/>
      <c r="AO338" s="314"/>
      <c r="AP338" s="314"/>
      <c r="AQ338" s="314"/>
    </row>
    <row r="339" spans="1:43">
      <c r="A339" s="314"/>
      <c r="B339" s="314"/>
      <c r="C339" s="314"/>
      <c r="D339" s="314"/>
      <c r="E339" s="314"/>
      <c r="F339" s="314"/>
      <c r="G339" s="314"/>
      <c r="H339" s="314"/>
      <c r="I339" s="314"/>
      <c r="J339" s="314"/>
      <c r="K339" s="314"/>
      <c r="L339" s="314"/>
      <c r="M339" s="314"/>
      <c r="N339" s="314"/>
      <c r="O339" s="314"/>
      <c r="P339" s="314"/>
      <c r="Q339" s="314"/>
      <c r="R339" s="314"/>
      <c r="S339" s="314"/>
      <c r="T339" s="314"/>
      <c r="U339" s="314"/>
      <c r="V339" s="314"/>
      <c r="W339" s="314"/>
      <c r="X339" s="314"/>
      <c r="Y339" s="314"/>
      <c r="Z339" s="314"/>
      <c r="AA339" s="314"/>
      <c r="AB339" s="314"/>
      <c r="AC339" s="314"/>
      <c r="AD339" s="314"/>
      <c r="AE339" s="314"/>
      <c r="AF339" s="314"/>
      <c r="AG339" s="314"/>
      <c r="AH339" s="314"/>
      <c r="AI339" s="314"/>
      <c r="AJ339" s="314"/>
      <c r="AK339" s="314"/>
      <c r="AL339" s="314"/>
      <c r="AM339" s="314"/>
      <c r="AN339" s="314"/>
      <c r="AO339" s="314"/>
      <c r="AP339" s="314"/>
      <c r="AQ339" s="314"/>
    </row>
    <row r="340" spans="1:43">
      <c r="A340" s="314"/>
      <c r="B340" s="314"/>
      <c r="C340" s="314"/>
      <c r="D340" s="314"/>
      <c r="E340" s="314"/>
      <c r="F340" s="314"/>
      <c r="G340" s="314"/>
      <c r="H340" s="314"/>
      <c r="I340" s="314"/>
      <c r="J340" s="314"/>
      <c r="K340" s="314"/>
      <c r="L340" s="314"/>
      <c r="M340" s="314"/>
      <c r="N340" s="314"/>
      <c r="O340" s="314"/>
      <c r="P340" s="314"/>
      <c r="Q340" s="314"/>
      <c r="R340" s="314"/>
      <c r="S340" s="314"/>
      <c r="T340" s="314"/>
      <c r="U340" s="314"/>
      <c r="V340" s="314"/>
      <c r="W340" s="314"/>
      <c r="X340" s="314"/>
      <c r="Y340" s="314"/>
      <c r="Z340" s="314"/>
      <c r="AA340" s="314"/>
      <c r="AB340" s="314"/>
      <c r="AC340" s="314"/>
      <c r="AD340" s="314"/>
      <c r="AE340" s="314"/>
      <c r="AF340" s="314"/>
      <c r="AG340" s="314"/>
      <c r="AH340" s="314"/>
      <c r="AI340" s="314"/>
      <c r="AJ340" s="314"/>
      <c r="AK340" s="314"/>
      <c r="AL340" s="314"/>
      <c r="AM340" s="314"/>
      <c r="AN340" s="314"/>
      <c r="AO340" s="314"/>
      <c r="AP340" s="314"/>
      <c r="AQ340" s="314"/>
    </row>
    <row r="341" spans="1:43">
      <c r="A341" s="314"/>
      <c r="B341" s="314"/>
      <c r="C341" s="314"/>
      <c r="D341" s="314"/>
      <c r="E341" s="314"/>
      <c r="F341" s="314"/>
      <c r="G341" s="314"/>
      <c r="H341" s="314"/>
      <c r="I341" s="314"/>
      <c r="J341" s="314"/>
      <c r="K341" s="314"/>
      <c r="L341" s="314"/>
      <c r="M341" s="314"/>
      <c r="N341" s="314"/>
      <c r="O341" s="314"/>
      <c r="P341" s="314"/>
      <c r="Q341" s="314"/>
      <c r="R341" s="314"/>
      <c r="S341" s="314"/>
      <c r="T341" s="314"/>
      <c r="U341" s="314"/>
      <c r="V341" s="314"/>
      <c r="W341" s="314"/>
      <c r="X341" s="314"/>
      <c r="Y341" s="314"/>
      <c r="Z341" s="314"/>
      <c r="AA341" s="314"/>
      <c r="AB341" s="314"/>
      <c r="AC341" s="314"/>
      <c r="AD341" s="314"/>
      <c r="AE341" s="314"/>
      <c r="AF341" s="314"/>
      <c r="AG341" s="314"/>
      <c r="AH341" s="314"/>
      <c r="AI341" s="314"/>
      <c r="AJ341" s="314"/>
      <c r="AK341" s="314"/>
      <c r="AL341" s="314"/>
      <c r="AM341" s="314"/>
      <c r="AN341" s="314"/>
      <c r="AO341" s="314"/>
      <c r="AP341" s="314"/>
      <c r="AQ341" s="314"/>
    </row>
    <row r="342" spans="1:43">
      <c r="A342" s="314"/>
      <c r="B342" s="314"/>
      <c r="C342" s="314"/>
      <c r="D342" s="314"/>
      <c r="E342" s="314"/>
      <c r="F342" s="314"/>
      <c r="G342" s="314"/>
      <c r="H342" s="314"/>
      <c r="I342" s="314"/>
      <c r="J342" s="314"/>
      <c r="K342" s="314"/>
      <c r="L342" s="314"/>
      <c r="M342" s="314"/>
      <c r="N342" s="314"/>
      <c r="O342" s="314"/>
      <c r="P342" s="314"/>
      <c r="Q342" s="314"/>
      <c r="R342" s="314"/>
      <c r="S342" s="314"/>
      <c r="T342" s="314"/>
      <c r="U342" s="314"/>
      <c r="V342" s="314"/>
      <c r="W342" s="314"/>
      <c r="X342" s="314"/>
      <c r="Y342" s="314"/>
      <c r="Z342" s="314"/>
      <c r="AA342" s="314"/>
      <c r="AB342" s="314"/>
      <c r="AC342" s="314"/>
      <c r="AD342" s="314"/>
      <c r="AE342" s="314"/>
      <c r="AF342" s="314"/>
      <c r="AG342" s="314"/>
      <c r="AH342" s="314"/>
      <c r="AI342" s="314"/>
      <c r="AJ342" s="314"/>
      <c r="AK342" s="314"/>
      <c r="AL342" s="314"/>
      <c r="AM342" s="314"/>
      <c r="AN342" s="314"/>
      <c r="AO342" s="314"/>
      <c r="AP342" s="314"/>
      <c r="AQ342" s="314"/>
    </row>
    <row r="343" spans="1:43">
      <c r="A343" s="314"/>
      <c r="B343" s="314"/>
      <c r="C343" s="314"/>
      <c r="D343" s="314"/>
      <c r="E343" s="314"/>
      <c r="F343" s="314"/>
      <c r="G343" s="314"/>
      <c r="H343" s="314"/>
      <c r="I343" s="314"/>
      <c r="J343" s="314"/>
      <c r="K343" s="314"/>
      <c r="L343" s="314"/>
      <c r="M343" s="314"/>
      <c r="N343" s="314"/>
      <c r="O343" s="314"/>
      <c r="P343" s="314"/>
      <c r="Q343" s="314"/>
      <c r="R343" s="314"/>
      <c r="S343" s="314"/>
      <c r="T343" s="314"/>
      <c r="U343" s="314"/>
      <c r="V343" s="314"/>
      <c r="W343" s="314"/>
      <c r="X343" s="314"/>
      <c r="Y343" s="314"/>
      <c r="Z343" s="314"/>
      <c r="AA343" s="314"/>
      <c r="AB343" s="314"/>
      <c r="AC343" s="314"/>
      <c r="AD343" s="314"/>
      <c r="AE343" s="314"/>
      <c r="AF343" s="314"/>
      <c r="AG343" s="314"/>
      <c r="AH343" s="314"/>
      <c r="AI343" s="314"/>
      <c r="AJ343" s="314"/>
      <c r="AK343" s="314"/>
      <c r="AL343" s="314"/>
      <c r="AM343" s="314"/>
      <c r="AN343" s="314"/>
      <c r="AO343" s="314"/>
      <c r="AP343" s="314"/>
      <c r="AQ343" s="314"/>
    </row>
    <row r="344" spans="1:43">
      <c r="A344" s="314"/>
      <c r="B344" s="314"/>
      <c r="C344" s="314"/>
      <c r="D344" s="314"/>
      <c r="E344" s="314"/>
      <c r="F344" s="314"/>
      <c r="G344" s="314"/>
      <c r="H344" s="314"/>
      <c r="I344" s="314"/>
      <c r="J344" s="314"/>
      <c r="K344" s="314"/>
      <c r="L344" s="314"/>
      <c r="M344" s="314"/>
      <c r="N344" s="314"/>
      <c r="O344" s="314"/>
      <c r="P344" s="314"/>
      <c r="Q344" s="314"/>
      <c r="R344" s="314"/>
      <c r="S344" s="314"/>
      <c r="T344" s="314"/>
      <c r="U344" s="314"/>
      <c r="V344" s="314"/>
      <c r="W344" s="314"/>
      <c r="X344" s="314"/>
      <c r="Y344" s="314"/>
      <c r="Z344" s="314"/>
      <c r="AA344" s="314"/>
      <c r="AB344" s="314"/>
      <c r="AC344" s="314"/>
      <c r="AD344" s="314"/>
      <c r="AE344" s="314"/>
      <c r="AF344" s="314"/>
      <c r="AG344" s="314"/>
      <c r="AH344" s="314"/>
      <c r="AI344" s="314"/>
      <c r="AJ344" s="314"/>
      <c r="AK344" s="314"/>
      <c r="AL344" s="314"/>
      <c r="AM344" s="314"/>
      <c r="AN344" s="314"/>
      <c r="AO344" s="314"/>
      <c r="AP344" s="314"/>
      <c r="AQ344" s="314"/>
    </row>
    <row r="345" spans="1:43">
      <c r="A345" s="314"/>
      <c r="B345" s="314"/>
      <c r="C345" s="314"/>
      <c r="D345" s="314"/>
      <c r="E345" s="314"/>
      <c r="F345" s="314"/>
      <c r="G345" s="314"/>
      <c r="H345" s="314"/>
      <c r="I345" s="314"/>
      <c r="J345" s="314"/>
      <c r="K345" s="314"/>
      <c r="L345" s="314"/>
      <c r="M345" s="314"/>
      <c r="N345" s="314"/>
      <c r="O345" s="314"/>
      <c r="P345" s="314"/>
      <c r="Q345" s="314"/>
      <c r="R345" s="314"/>
      <c r="S345" s="314"/>
      <c r="T345" s="314"/>
      <c r="U345" s="314"/>
      <c r="V345" s="314"/>
      <c r="W345" s="314"/>
      <c r="X345" s="314"/>
      <c r="Y345" s="314"/>
      <c r="Z345" s="314"/>
      <c r="AA345" s="314"/>
      <c r="AB345" s="314"/>
      <c r="AC345" s="314"/>
      <c r="AD345" s="314"/>
      <c r="AE345" s="314"/>
      <c r="AF345" s="314"/>
      <c r="AG345" s="314"/>
      <c r="AH345" s="314"/>
      <c r="AI345" s="314"/>
      <c r="AJ345" s="314"/>
      <c r="AK345" s="314"/>
      <c r="AL345" s="314"/>
      <c r="AM345" s="314"/>
      <c r="AN345" s="314"/>
      <c r="AO345" s="314"/>
      <c r="AP345" s="314"/>
      <c r="AQ345" s="314"/>
    </row>
    <row r="346" spans="1:43">
      <c r="A346" s="314"/>
      <c r="B346" s="314"/>
      <c r="C346" s="314"/>
      <c r="D346" s="314"/>
      <c r="E346" s="314"/>
      <c r="F346" s="314"/>
      <c r="G346" s="314"/>
      <c r="H346" s="314"/>
      <c r="I346" s="314"/>
      <c r="J346" s="314"/>
      <c r="K346" s="314"/>
      <c r="L346" s="314"/>
      <c r="M346" s="314"/>
      <c r="N346" s="314"/>
      <c r="O346" s="314"/>
      <c r="P346" s="314"/>
      <c r="Q346" s="314"/>
      <c r="R346" s="314"/>
      <c r="S346" s="314"/>
      <c r="T346" s="314"/>
      <c r="U346" s="314"/>
      <c r="V346" s="314"/>
      <c r="W346" s="314"/>
      <c r="X346" s="314"/>
      <c r="Y346" s="314"/>
      <c r="Z346" s="314"/>
      <c r="AA346" s="314"/>
      <c r="AB346" s="314"/>
      <c r="AC346" s="314"/>
      <c r="AD346" s="314"/>
      <c r="AE346" s="314"/>
      <c r="AF346" s="314"/>
      <c r="AG346" s="314"/>
      <c r="AH346" s="314"/>
      <c r="AI346" s="314"/>
      <c r="AJ346" s="314"/>
      <c r="AK346" s="314"/>
      <c r="AL346" s="314"/>
      <c r="AM346" s="314"/>
      <c r="AN346" s="314"/>
      <c r="AO346" s="314"/>
      <c r="AP346" s="314"/>
      <c r="AQ346" s="314"/>
    </row>
    <row r="347" spans="1:43">
      <c r="A347" s="314"/>
      <c r="B347" s="314"/>
      <c r="C347" s="314"/>
      <c r="D347" s="314"/>
      <c r="E347" s="314"/>
      <c r="F347" s="314"/>
      <c r="G347" s="314"/>
      <c r="H347" s="314"/>
      <c r="I347" s="314"/>
      <c r="J347" s="314"/>
      <c r="K347" s="314"/>
      <c r="L347" s="314"/>
      <c r="M347" s="314"/>
      <c r="N347" s="314"/>
      <c r="O347" s="314"/>
      <c r="P347" s="314"/>
      <c r="Q347" s="314"/>
      <c r="R347" s="314"/>
      <c r="S347" s="314"/>
      <c r="T347" s="314"/>
      <c r="U347" s="314"/>
      <c r="V347" s="314"/>
      <c r="W347" s="314"/>
      <c r="X347" s="314"/>
      <c r="Y347" s="314"/>
      <c r="Z347" s="314"/>
      <c r="AA347" s="314"/>
      <c r="AB347" s="314"/>
      <c r="AC347" s="314"/>
      <c r="AD347" s="314"/>
      <c r="AE347" s="314"/>
      <c r="AF347" s="314"/>
      <c r="AG347" s="314"/>
      <c r="AH347" s="314"/>
      <c r="AI347" s="314"/>
      <c r="AJ347" s="314"/>
      <c r="AK347" s="314"/>
      <c r="AL347" s="314"/>
      <c r="AM347" s="314"/>
      <c r="AN347" s="314"/>
      <c r="AO347" s="314"/>
      <c r="AP347" s="314"/>
      <c r="AQ347" s="314"/>
    </row>
    <row r="348" spans="1:43">
      <c r="A348" s="314"/>
      <c r="B348" s="314"/>
      <c r="C348" s="314"/>
      <c r="D348" s="314"/>
      <c r="E348" s="314"/>
      <c r="F348" s="314"/>
      <c r="G348" s="314"/>
      <c r="H348" s="314"/>
      <c r="I348" s="314"/>
      <c r="J348" s="314"/>
      <c r="K348" s="314"/>
      <c r="L348" s="314"/>
      <c r="M348" s="314"/>
      <c r="N348" s="314"/>
      <c r="O348" s="314"/>
      <c r="P348" s="314"/>
      <c r="Q348" s="314"/>
      <c r="R348" s="314"/>
      <c r="S348" s="314"/>
      <c r="T348" s="314"/>
      <c r="U348" s="314"/>
      <c r="V348" s="314"/>
      <c r="W348" s="314"/>
      <c r="X348" s="314"/>
      <c r="Y348" s="314"/>
      <c r="Z348" s="314"/>
      <c r="AA348" s="314"/>
      <c r="AB348" s="314"/>
      <c r="AC348" s="314"/>
      <c r="AD348" s="314"/>
      <c r="AE348" s="314"/>
      <c r="AF348" s="314"/>
      <c r="AG348" s="314"/>
      <c r="AH348" s="314"/>
      <c r="AI348" s="314"/>
      <c r="AJ348" s="314"/>
      <c r="AK348" s="314"/>
      <c r="AL348" s="314"/>
      <c r="AM348" s="314"/>
      <c r="AN348" s="314"/>
      <c r="AO348" s="314"/>
      <c r="AP348" s="314"/>
      <c r="AQ348" s="314"/>
    </row>
    <row r="349" spans="1:43">
      <c r="A349" s="314"/>
      <c r="B349" s="314"/>
      <c r="C349" s="314"/>
      <c r="D349" s="314"/>
      <c r="E349" s="314"/>
      <c r="F349" s="314"/>
      <c r="G349" s="314"/>
      <c r="H349" s="314"/>
      <c r="I349" s="314"/>
      <c r="J349" s="314"/>
      <c r="K349" s="314"/>
      <c r="L349" s="314"/>
      <c r="M349" s="314"/>
      <c r="N349" s="314"/>
      <c r="O349" s="314"/>
      <c r="P349" s="314"/>
      <c r="Q349" s="314"/>
      <c r="R349" s="314"/>
      <c r="S349" s="314"/>
      <c r="T349" s="314"/>
      <c r="U349" s="314"/>
      <c r="V349" s="314"/>
      <c r="W349" s="314"/>
      <c r="X349" s="314"/>
      <c r="Y349" s="314"/>
      <c r="Z349" s="314"/>
      <c r="AA349" s="314"/>
      <c r="AB349" s="314"/>
      <c r="AC349" s="314"/>
      <c r="AD349" s="314"/>
      <c r="AE349" s="314"/>
      <c r="AF349" s="314"/>
      <c r="AG349" s="314"/>
      <c r="AH349" s="314"/>
      <c r="AI349" s="314"/>
      <c r="AJ349" s="314"/>
      <c r="AK349" s="314"/>
      <c r="AL349" s="314"/>
      <c r="AM349" s="314"/>
      <c r="AN349" s="314"/>
      <c r="AO349" s="314"/>
      <c r="AP349" s="314"/>
      <c r="AQ349" s="314"/>
    </row>
    <row r="350" spans="1:43">
      <c r="A350" s="314"/>
      <c r="B350" s="314"/>
      <c r="C350" s="314"/>
      <c r="D350" s="314"/>
      <c r="E350" s="314"/>
      <c r="F350" s="314"/>
      <c r="G350" s="314"/>
      <c r="H350" s="314"/>
      <c r="I350" s="314"/>
      <c r="J350" s="314"/>
      <c r="K350" s="314"/>
      <c r="L350" s="314"/>
      <c r="M350" s="314"/>
      <c r="N350" s="314"/>
      <c r="O350" s="314"/>
      <c r="P350" s="314"/>
      <c r="Q350" s="314"/>
      <c r="R350" s="314"/>
      <c r="S350" s="314"/>
      <c r="T350" s="314"/>
      <c r="U350" s="314"/>
      <c r="V350" s="314"/>
      <c r="W350" s="314"/>
      <c r="X350" s="314"/>
      <c r="Y350" s="314"/>
      <c r="Z350" s="314"/>
      <c r="AA350" s="314"/>
      <c r="AB350" s="314"/>
      <c r="AC350" s="314"/>
      <c r="AD350" s="314"/>
      <c r="AE350" s="314"/>
      <c r="AF350" s="314"/>
      <c r="AG350" s="314"/>
      <c r="AH350" s="314"/>
      <c r="AI350" s="314"/>
      <c r="AJ350" s="314"/>
      <c r="AK350" s="314"/>
      <c r="AL350" s="314"/>
      <c r="AM350" s="314"/>
      <c r="AN350" s="314"/>
      <c r="AO350" s="314"/>
      <c r="AP350" s="314"/>
      <c r="AQ350" s="314"/>
    </row>
    <row r="351" spans="1:43">
      <c r="A351" s="314"/>
      <c r="B351" s="314"/>
      <c r="C351" s="314"/>
      <c r="D351" s="314"/>
      <c r="E351" s="314"/>
      <c r="F351" s="314"/>
      <c r="G351" s="314"/>
      <c r="H351" s="314"/>
      <c r="I351" s="314"/>
      <c r="J351" s="314"/>
      <c r="K351" s="314"/>
      <c r="L351" s="314"/>
      <c r="M351" s="314"/>
      <c r="N351" s="314"/>
      <c r="O351" s="314"/>
      <c r="P351" s="314"/>
      <c r="Q351" s="314"/>
      <c r="R351" s="314"/>
      <c r="S351" s="314"/>
      <c r="T351" s="314"/>
      <c r="U351" s="314"/>
      <c r="V351" s="314"/>
      <c r="W351" s="314"/>
      <c r="X351" s="314"/>
      <c r="Y351" s="314"/>
      <c r="Z351" s="314"/>
      <c r="AA351" s="314"/>
      <c r="AB351" s="314"/>
      <c r="AC351" s="314"/>
      <c r="AD351" s="314"/>
      <c r="AE351" s="314"/>
      <c r="AF351" s="314"/>
      <c r="AG351" s="314"/>
      <c r="AH351" s="314"/>
      <c r="AI351" s="314"/>
      <c r="AJ351" s="314"/>
      <c r="AK351" s="314"/>
      <c r="AL351" s="314"/>
      <c r="AM351" s="314"/>
      <c r="AN351" s="314"/>
      <c r="AO351" s="314"/>
      <c r="AP351" s="314"/>
      <c r="AQ351" s="314"/>
    </row>
    <row r="352" spans="1:43">
      <c r="A352" s="314"/>
      <c r="B352" s="314"/>
      <c r="C352" s="314"/>
      <c r="D352" s="314"/>
      <c r="E352" s="314"/>
      <c r="F352" s="314"/>
      <c r="G352" s="314"/>
      <c r="H352" s="314"/>
      <c r="I352" s="314"/>
      <c r="J352" s="314"/>
      <c r="K352" s="314"/>
      <c r="L352" s="314"/>
      <c r="M352" s="314"/>
      <c r="N352" s="314"/>
      <c r="O352" s="314"/>
      <c r="P352" s="314"/>
      <c r="Q352" s="314"/>
      <c r="R352" s="314"/>
      <c r="S352" s="314"/>
      <c r="T352" s="314"/>
      <c r="U352" s="314"/>
      <c r="V352" s="314"/>
      <c r="W352" s="314"/>
      <c r="X352" s="314"/>
      <c r="Y352" s="314"/>
      <c r="Z352" s="314"/>
      <c r="AA352" s="314"/>
      <c r="AB352" s="314"/>
      <c r="AC352" s="314"/>
      <c r="AD352" s="314"/>
      <c r="AE352" s="314"/>
      <c r="AF352" s="314"/>
      <c r="AG352" s="314"/>
      <c r="AH352" s="314"/>
      <c r="AI352" s="314"/>
      <c r="AJ352" s="314"/>
      <c r="AK352" s="314"/>
      <c r="AL352" s="314"/>
      <c r="AM352" s="314"/>
      <c r="AN352" s="314"/>
      <c r="AO352" s="314"/>
      <c r="AP352" s="314"/>
      <c r="AQ352" s="314"/>
    </row>
    <row r="353" spans="1:43">
      <c r="A353" s="314"/>
      <c r="B353" s="314"/>
      <c r="C353" s="314"/>
      <c r="D353" s="314"/>
      <c r="E353" s="314"/>
      <c r="F353" s="314"/>
      <c r="G353" s="314"/>
      <c r="H353" s="314"/>
      <c r="I353" s="314"/>
      <c r="J353" s="314"/>
      <c r="K353" s="314"/>
      <c r="L353" s="314"/>
      <c r="M353" s="314"/>
      <c r="N353" s="314"/>
      <c r="O353" s="314"/>
      <c r="P353" s="314"/>
      <c r="Q353" s="314"/>
      <c r="R353" s="314"/>
      <c r="S353" s="314"/>
      <c r="T353" s="314"/>
      <c r="U353" s="314"/>
      <c r="V353" s="314"/>
      <c r="W353" s="314"/>
      <c r="X353" s="314"/>
      <c r="Y353" s="314"/>
      <c r="Z353" s="314"/>
      <c r="AA353" s="314"/>
      <c r="AB353" s="314"/>
      <c r="AC353" s="314"/>
      <c r="AD353" s="314"/>
      <c r="AE353" s="314"/>
      <c r="AF353" s="314"/>
      <c r="AG353" s="314"/>
      <c r="AH353" s="314"/>
      <c r="AI353" s="314"/>
      <c r="AJ353" s="314"/>
      <c r="AK353" s="314"/>
      <c r="AL353" s="314"/>
      <c r="AM353" s="314"/>
      <c r="AN353" s="314"/>
      <c r="AO353" s="314"/>
      <c r="AP353" s="314"/>
      <c r="AQ353" s="314"/>
    </row>
    <row r="354" spans="1:43">
      <c r="A354" s="314"/>
      <c r="B354" s="314"/>
      <c r="C354" s="314"/>
      <c r="D354" s="314"/>
      <c r="E354" s="314"/>
      <c r="F354" s="314"/>
      <c r="G354" s="314"/>
      <c r="H354" s="314"/>
      <c r="I354" s="314"/>
      <c r="J354" s="314"/>
      <c r="K354" s="314"/>
      <c r="L354" s="314"/>
      <c r="M354" s="314"/>
      <c r="N354" s="314"/>
      <c r="O354" s="314"/>
      <c r="P354" s="314"/>
      <c r="Q354" s="314"/>
      <c r="R354" s="314"/>
      <c r="S354" s="314"/>
      <c r="T354" s="314"/>
      <c r="U354" s="314"/>
      <c r="V354" s="314"/>
      <c r="W354" s="314"/>
      <c r="X354" s="314"/>
      <c r="Y354" s="314"/>
      <c r="Z354" s="314"/>
      <c r="AA354" s="314"/>
      <c r="AB354" s="314"/>
      <c r="AC354" s="314"/>
      <c r="AD354" s="314"/>
      <c r="AE354" s="314"/>
      <c r="AF354" s="314"/>
      <c r="AG354" s="314"/>
      <c r="AH354" s="314"/>
      <c r="AI354" s="314"/>
      <c r="AJ354" s="314"/>
      <c r="AK354" s="314"/>
      <c r="AL354" s="314"/>
      <c r="AM354" s="314"/>
      <c r="AN354" s="314"/>
      <c r="AO354" s="314"/>
      <c r="AP354" s="314"/>
      <c r="AQ354" s="314"/>
    </row>
    <row r="355" spans="1:43">
      <c r="A355" s="314"/>
      <c r="B355" s="314"/>
      <c r="C355" s="314"/>
      <c r="D355" s="314"/>
      <c r="E355" s="314"/>
      <c r="F355" s="314"/>
      <c r="G355" s="314"/>
      <c r="H355" s="314"/>
      <c r="I355" s="314"/>
      <c r="J355" s="314"/>
      <c r="K355" s="314"/>
      <c r="L355" s="314"/>
      <c r="M355" s="314"/>
      <c r="N355" s="314"/>
      <c r="O355" s="314"/>
      <c r="P355" s="314"/>
      <c r="Q355" s="314"/>
      <c r="R355" s="314"/>
      <c r="S355" s="314"/>
      <c r="T355" s="314"/>
      <c r="U355" s="314"/>
      <c r="V355" s="314"/>
      <c r="W355" s="314"/>
      <c r="X355" s="314"/>
      <c r="Y355" s="314"/>
      <c r="Z355" s="314"/>
      <c r="AA355" s="314"/>
      <c r="AB355" s="314"/>
      <c r="AC355" s="314"/>
      <c r="AD355" s="314"/>
      <c r="AE355" s="314"/>
      <c r="AF355" s="314"/>
      <c r="AG355" s="314"/>
      <c r="AH355" s="314"/>
      <c r="AI355" s="314"/>
      <c r="AJ355" s="314"/>
      <c r="AK355" s="314"/>
      <c r="AL355" s="314"/>
      <c r="AM355" s="314"/>
      <c r="AN355" s="314"/>
      <c r="AO355" s="314"/>
      <c r="AP355" s="314"/>
      <c r="AQ355" s="314"/>
    </row>
    <row r="356" spans="1:43">
      <c r="A356" s="314"/>
      <c r="B356" s="314"/>
      <c r="C356" s="314"/>
      <c r="D356" s="314"/>
      <c r="E356" s="314"/>
      <c r="F356" s="314"/>
      <c r="G356" s="314"/>
      <c r="H356" s="314"/>
      <c r="I356" s="314"/>
      <c r="J356" s="314"/>
      <c r="K356" s="314"/>
      <c r="L356" s="314"/>
      <c r="M356" s="314"/>
      <c r="N356" s="314"/>
      <c r="O356" s="314"/>
      <c r="P356" s="314"/>
      <c r="Q356" s="314"/>
      <c r="R356" s="314"/>
      <c r="S356" s="314"/>
      <c r="T356" s="314"/>
      <c r="U356" s="314"/>
      <c r="V356" s="314"/>
      <c r="W356" s="314"/>
      <c r="X356" s="314"/>
      <c r="Y356" s="314"/>
      <c r="Z356" s="314"/>
      <c r="AA356" s="314"/>
      <c r="AB356" s="314"/>
      <c r="AC356" s="314"/>
      <c r="AD356" s="314"/>
      <c r="AE356" s="314"/>
      <c r="AF356" s="314"/>
      <c r="AG356" s="314"/>
      <c r="AH356" s="314"/>
      <c r="AI356" s="314"/>
      <c r="AJ356" s="314"/>
      <c r="AK356" s="314"/>
      <c r="AL356" s="314"/>
      <c r="AM356" s="314"/>
      <c r="AN356" s="314"/>
      <c r="AO356" s="314"/>
      <c r="AP356" s="314"/>
      <c r="AQ356" s="314"/>
    </row>
    <row r="357" spans="1:43">
      <c r="A357" s="314"/>
      <c r="B357" s="314"/>
      <c r="C357" s="314"/>
      <c r="D357" s="314"/>
      <c r="E357" s="314"/>
      <c r="F357" s="314"/>
      <c r="G357" s="314"/>
      <c r="H357" s="314"/>
      <c r="I357" s="314"/>
      <c r="J357" s="314"/>
      <c r="K357" s="314"/>
      <c r="L357" s="314"/>
      <c r="M357" s="314"/>
      <c r="N357" s="314"/>
      <c r="O357" s="314"/>
      <c r="P357" s="314"/>
      <c r="Q357" s="314"/>
      <c r="R357" s="314"/>
      <c r="S357" s="314"/>
      <c r="T357" s="314"/>
      <c r="U357" s="314"/>
      <c r="V357" s="314"/>
      <c r="W357" s="314"/>
      <c r="X357" s="314"/>
      <c r="Y357" s="314"/>
      <c r="Z357" s="314"/>
      <c r="AA357" s="314"/>
      <c r="AB357" s="314"/>
      <c r="AC357" s="314"/>
      <c r="AD357" s="314"/>
      <c r="AE357" s="314"/>
      <c r="AF357" s="314"/>
      <c r="AG357" s="314"/>
      <c r="AH357" s="314"/>
      <c r="AI357" s="314"/>
      <c r="AJ357" s="314"/>
      <c r="AK357" s="314"/>
      <c r="AL357" s="314"/>
      <c r="AM357" s="314"/>
      <c r="AN357" s="314"/>
      <c r="AO357" s="314"/>
      <c r="AP357" s="314"/>
      <c r="AQ357" s="314"/>
    </row>
    <row r="358" spans="1:43">
      <c r="A358" s="314"/>
      <c r="B358" s="314"/>
      <c r="C358" s="314"/>
      <c r="D358" s="314"/>
      <c r="E358" s="314"/>
      <c r="F358" s="314"/>
      <c r="G358" s="314"/>
      <c r="H358" s="314"/>
      <c r="I358" s="314"/>
      <c r="J358" s="314"/>
      <c r="K358" s="314"/>
      <c r="L358" s="314"/>
      <c r="M358" s="314"/>
      <c r="N358" s="314"/>
      <c r="O358" s="314"/>
      <c r="P358" s="314"/>
      <c r="Q358" s="314"/>
      <c r="R358" s="314"/>
      <c r="S358" s="314"/>
      <c r="T358" s="314"/>
      <c r="U358" s="314"/>
      <c r="V358" s="314"/>
      <c r="W358" s="314"/>
      <c r="X358" s="314"/>
      <c r="Y358" s="314"/>
      <c r="Z358" s="314"/>
      <c r="AA358" s="314"/>
      <c r="AB358" s="314"/>
      <c r="AC358" s="314"/>
      <c r="AD358" s="314"/>
      <c r="AE358" s="314"/>
      <c r="AF358" s="314"/>
      <c r="AG358" s="314"/>
      <c r="AH358" s="314"/>
      <c r="AI358" s="314"/>
      <c r="AJ358" s="314"/>
      <c r="AK358" s="314"/>
      <c r="AL358" s="314"/>
      <c r="AM358" s="314"/>
      <c r="AN358" s="314"/>
      <c r="AO358" s="314"/>
      <c r="AP358" s="314"/>
      <c r="AQ358" s="314"/>
    </row>
    <row r="359" spans="1:43">
      <c r="A359" s="314"/>
      <c r="B359" s="314"/>
      <c r="C359" s="314"/>
      <c r="D359" s="314"/>
      <c r="E359" s="314"/>
      <c r="F359" s="314"/>
      <c r="G359" s="314"/>
      <c r="H359" s="314"/>
      <c r="I359" s="314"/>
      <c r="J359" s="314"/>
      <c r="K359" s="314"/>
      <c r="L359" s="314"/>
      <c r="M359" s="314"/>
      <c r="N359" s="314"/>
      <c r="O359" s="314"/>
      <c r="P359" s="314"/>
      <c r="Q359" s="314"/>
      <c r="R359" s="314"/>
      <c r="S359" s="314"/>
      <c r="T359" s="314"/>
      <c r="U359" s="314"/>
      <c r="V359" s="314"/>
      <c r="W359" s="314"/>
      <c r="X359" s="314"/>
      <c r="Y359" s="314"/>
      <c r="Z359" s="314"/>
      <c r="AA359" s="314"/>
      <c r="AB359" s="314"/>
      <c r="AC359" s="314"/>
      <c r="AD359" s="314"/>
      <c r="AE359" s="314"/>
      <c r="AF359" s="314"/>
      <c r="AG359" s="314"/>
      <c r="AH359" s="314"/>
      <c r="AI359" s="314"/>
      <c r="AJ359" s="314"/>
      <c r="AK359" s="314"/>
      <c r="AL359" s="314"/>
      <c r="AM359" s="314"/>
      <c r="AN359" s="314"/>
      <c r="AO359" s="314"/>
      <c r="AP359" s="314"/>
      <c r="AQ359" s="314"/>
    </row>
    <row r="360" spans="1:43">
      <c r="A360" s="314"/>
      <c r="B360" s="314"/>
      <c r="C360" s="314"/>
      <c r="D360" s="314"/>
      <c r="E360" s="314"/>
      <c r="F360" s="314"/>
      <c r="G360" s="314"/>
      <c r="H360" s="314"/>
      <c r="I360" s="314"/>
      <c r="J360" s="314"/>
      <c r="K360" s="314"/>
      <c r="L360" s="314"/>
      <c r="M360" s="314"/>
      <c r="N360" s="314"/>
      <c r="O360" s="314"/>
      <c r="P360" s="314"/>
      <c r="Q360" s="314"/>
      <c r="R360" s="314"/>
      <c r="S360" s="314"/>
      <c r="T360" s="314"/>
      <c r="U360" s="314"/>
      <c r="V360" s="314"/>
      <c r="W360" s="314"/>
      <c r="X360" s="314"/>
      <c r="Y360" s="314"/>
      <c r="Z360" s="314"/>
      <c r="AA360" s="314"/>
      <c r="AB360" s="314"/>
      <c r="AC360" s="314"/>
      <c r="AD360" s="314"/>
      <c r="AE360" s="314"/>
      <c r="AF360" s="314"/>
      <c r="AG360" s="314"/>
      <c r="AH360" s="314"/>
      <c r="AI360" s="314"/>
      <c r="AJ360" s="314"/>
      <c r="AK360" s="314"/>
      <c r="AL360" s="314"/>
      <c r="AM360" s="314"/>
      <c r="AN360" s="314"/>
      <c r="AO360" s="314"/>
      <c r="AP360" s="314"/>
      <c r="AQ360" s="314"/>
    </row>
    <row r="361" spans="1:43">
      <c r="A361" s="314"/>
      <c r="B361" s="314"/>
      <c r="C361" s="314"/>
      <c r="D361" s="314"/>
      <c r="E361" s="314"/>
      <c r="F361" s="314"/>
      <c r="G361" s="314"/>
      <c r="H361" s="314"/>
      <c r="I361" s="314"/>
      <c r="J361" s="314"/>
      <c r="K361" s="314"/>
      <c r="L361" s="314"/>
      <c r="M361" s="314"/>
      <c r="N361" s="314"/>
      <c r="O361" s="314"/>
      <c r="P361" s="314"/>
      <c r="Q361" s="314"/>
      <c r="R361" s="314"/>
      <c r="S361" s="314"/>
      <c r="T361" s="314"/>
      <c r="U361" s="314"/>
      <c r="V361" s="314"/>
      <c r="W361" s="314"/>
      <c r="X361" s="314"/>
      <c r="Y361" s="314"/>
      <c r="Z361" s="314"/>
      <c r="AA361" s="314"/>
      <c r="AB361" s="314"/>
      <c r="AC361" s="314"/>
      <c r="AD361" s="314"/>
      <c r="AE361" s="314"/>
      <c r="AF361" s="314"/>
      <c r="AG361" s="314"/>
      <c r="AH361" s="314"/>
      <c r="AI361" s="314"/>
      <c r="AJ361" s="314"/>
      <c r="AK361" s="314"/>
      <c r="AL361" s="314"/>
      <c r="AM361" s="314"/>
      <c r="AN361" s="314"/>
      <c r="AO361" s="314"/>
      <c r="AP361" s="314"/>
      <c r="AQ361" s="314"/>
    </row>
    <row r="362" spans="1:43">
      <c r="A362" s="314"/>
      <c r="B362" s="314"/>
      <c r="C362" s="314"/>
      <c r="D362" s="314"/>
      <c r="E362" s="314"/>
      <c r="F362" s="314"/>
      <c r="G362" s="314"/>
      <c r="H362" s="314"/>
      <c r="I362" s="314"/>
      <c r="J362" s="314"/>
      <c r="K362" s="314"/>
      <c r="L362" s="314"/>
      <c r="M362" s="314"/>
      <c r="N362" s="314"/>
      <c r="O362" s="314"/>
      <c r="P362" s="314"/>
      <c r="Q362" s="314"/>
      <c r="R362" s="314"/>
      <c r="S362" s="314"/>
      <c r="T362" s="314"/>
      <c r="U362" s="314"/>
      <c r="V362" s="314"/>
      <c r="W362" s="314"/>
      <c r="X362" s="314"/>
      <c r="Y362" s="314"/>
      <c r="Z362" s="314"/>
      <c r="AA362" s="314"/>
      <c r="AB362" s="314"/>
      <c r="AC362" s="314"/>
      <c r="AD362" s="314"/>
      <c r="AE362" s="314"/>
      <c r="AF362" s="314"/>
      <c r="AG362" s="314"/>
      <c r="AH362" s="314"/>
      <c r="AI362" s="314"/>
      <c r="AJ362" s="314"/>
      <c r="AK362" s="314"/>
      <c r="AL362" s="314"/>
      <c r="AM362" s="314"/>
      <c r="AN362" s="314"/>
      <c r="AO362" s="314"/>
      <c r="AP362" s="314"/>
      <c r="AQ362" s="314"/>
    </row>
    <row r="363" spans="1:43">
      <c r="A363" s="314"/>
      <c r="B363" s="314"/>
      <c r="C363" s="314"/>
      <c r="D363" s="314"/>
      <c r="E363" s="314"/>
      <c r="F363" s="314"/>
      <c r="G363" s="314"/>
      <c r="H363" s="314"/>
      <c r="I363" s="314"/>
      <c r="J363" s="314"/>
      <c r="K363" s="314"/>
      <c r="L363" s="314"/>
      <c r="M363" s="314"/>
      <c r="N363" s="314"/>
      <c r="O363" s="314"/>
      <c r="P363" s="314"/>
      <c r="Q363" s="314"/>
      <c r="R363" s="314"/>
      <c r="S363" s="314"/>
      <c r="T363" s="314"/>
      <c r="U363" s="314"/>
      <c r="V363" s="314"/>
      <c r="W363" s="314"/>
      <c r="X363" s="314"/>
      <c r="Y363" s="314"/>
      <c r="Z363" s="314"/>
      <c r="AA363" s="314"/>
      <c r="AB363" s="314"/>
      <c r="AC363" s="314"/>
      <c r="AD363" s="314"/>
      <c r="AE363" s="314"/>
      <c r="AF363" s="314"/>
      <c r="AG363" s="314"/>
      <c r="AH363" s="314"/>
      <c r="AI363" s="314"/>
      <c r="AJ363" s="314"/>
      <c r="AK363" s="314"/>
      <c r="AL363" s="314"/>
      <c r="AM363" s="314"/>
      <c r="AN363" s="314"/>
      <c r="AO363" s="314"/>
      <c r="AP363" s="314"/>
      <c r="AQ363" s="314"/>
    </row>
    <row r="364" spans="1:43">
      <c r="A364" s="314"/>
      <c r="B364" s="314"/>
      <c r="C364" s="314"/>
      <c r="D364" s="314"/>
      <c r="E364" s="314"/>
      <c r="F364" s="314"/>
      <c r="G364" s="314"/>
      <c r="H364" s="314"/>
      <c r="I364" s="314"/>
      <c r="J364" s="314"/>
      <c r="K364" s="314"/>
      <c r="L364" s="314"/>
      <c r="M364" s="314"/>
      <c r="N364" s="314"/>
      <c r="O364" s="314"/>
      <c r="P364" s="314"/>
      <c r="Q364" s="314"/>
      <c r="R364" s="314"/>
      <c r="S364" s="314"/>
      <c r="T364" s="314"/>
      <c r="U364" s="314"/>
      <c r="V364" s="314"/>
      <c r="W364" s="314"/>
      <c r="X364" s="314"/>
      <c r="Y364" s="314"/>
      <c r="Z364" s="314"/>
      <c r="AA364" s="314"/>
      <c r="AB364" s="314"/>
      <c r="AC364" s="314"/>
      <c r="AD364" s="314"/>
      <c r="AE364" s="314"/>
      <c r="AF364" s="314"/>
      <c r="AG364" s="314"/>
      <c r="AH364" s="314"/>
      <c r="AI364" s="314"/>
      <c r="AJ364" s="314"/>
      <c r="AK364" s="314"/>
      <c r="AL364" s="314"/>
      <c r="AM364" s="314"/>
      <c r="AN364" s="314"/>
      <c r="AO364" s="314"/>
      <c r="AP364" s="314"/>
      <c r="AQ364" s="314"/>
    </row>
    <row r="365" spans="1:43">
      <c r="A365" s="314"/>
      <c r="B365" s="314"/>
      <c r="C365" s="314"/>
      <c r="D365" s="314"/>
      <c r="E365" s="314"/>
      <c r="F365" s="314"/>
      <c r="G365" s="314"/>
      <c r="H365" s="314"/>
      <c r="I365" s="314"/>
      <c r="J365" s="314"/>
      <c r="K365" s="314"/>
      <c r="L365" s="314"/>
      <c r="M365" s="314"/>
      <c r="N365" s="314"/>
      <c r="O365" s="314"/>
      <c r="P365" s="314"/>
      <c r="Q365" s="314"/>
      <c r="R365" s="314"/>
      <c r="S365" s="314"/>
      <c r="T365" s="314"/>
      <c r="U365" s="314"/>
      <c r="V365" s="314"/>
      <c r="W365" s="314"/>
      <c r="X365" s="314"/>
      <c r="Y365" s="314"/>
      <c r="Z365" s="314"/>
      <c r="AA365" s="314"/>
      <c r="AB365" s="314"/>
      <c r="AC365" s="314"/>
      <c r="AD365" s="314"/>
      <c r="AE365" s="314"/>
      <c r="AF365" s="314"/>
      <c r="AG365" s="314"/>
      <c r="AH365" s="314"/>
      <c r="AI365" s="314"/>
      <c r="AJ365" s="314"/>
      <c r="AK365" s="314"/>
      <c r="AL365" s="314"/>
      <c r="AM365" s="314"/>
      <c r="AN365" s="314"/>
      <c r="AO365" s="314"/>
      <c r="AP365" s="314"/>
      <c r="AQ365" s="314"/>
    </row>
    <row r="366" spans="1:43">
      <c r="A366" s="314"/>
      <c r="B366" s="314"/>
      <c r="C366" s="314"/>
      <c r="D366" s="314"/>
      <c r="E366" s="314"/>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c r="AN366" s="314"/>
      <c r="AO366" s="314"/>
      <c r="AP366" s="314"/>
      <c r="AQ366" s="314"/>
    </row>
    <row r="367" spans="1:43">
      <c r="A367" s="314"/>
      <c r="B367" s="314"/>
      <c r="C367" s="314"/>
      <c r="D367" s="314"/>
      <c r="E367" s="314"/>
      <c r="F367" s="314"/>
      <c r="G367" s="314"/>
      <c r="H367" s="314"/>
      <c r="I367" s="314"/>
      <c r="J367" s="314"/>
      <c r="K367" s="314"/>
      <c r="L367" s="314"/>
      <c r="M367" s="314"/>
      <c r="N367" s="314"/>
      <c r="O367" s="314"/>
      <c r="P367" s="314"/>
      <c r="Q367" s="314"/>
      <c r="R367" s="314"/>
      <c r="S367" s="314"/>
      <c r="T367" s="314"/>
      <c r="U367" s="314"/>
      <c r="V367" s="314"/>
      <c r="W367" s="314"/>
      <c r="X367" s="314"/>
      <c r="Y367" s="314"/>
      <c r="Z367" s="314"/>
      <c r="AA367" s="314"/>
      <c r="AB367" s="314"/>
      <c r="AC367" s="314"/>
      <c r="AD367" s="314"/>
      <c r="AE367" s="314"/>
      <c r="AF367" s="314"/>
      <c r="AG367" s="314"/>
      <c r="AH367" s="314"/>
      <c r="AI367" s="314"/>
      <c r="AJ367" s="314"/>
      <c r="AK367" s="314"/>
      <c r="AL367" s="314"/>
      <c r="AM367" s="314"/>
      <c r="AN367" s="314"/>
      <c r="AO367" s="314"/>
      <c r="AP367" s="314"/>
      <c r="AQ367" s="314"/>
    </row>
    <row r="368" spans="1:43">
      <c r="A368" s="314"/>
      <c r="B368" s="314"/>
      <c r="C368" s="314"/>
      <c r="D368" s="314"/>
      <c r="E368" s="314"/>
      <c r="F368" s="314"/>
      <c r="G368" s="314"/>
      <c r="H368" s="314"/>
      <c r="I368" s="314"/>
      <c r="J368" s="314"/>
      <c r="K368" s="314"/>
      <c r="L368" s="314"/>
      <c r="M368" s="314"/>
      <c r="N368" s="314"/>
      <c r="O368" s="314"/>
      <c r="P368" s="314"/>
      <c r="Q368" s="314"/>
      <c r="R368" s="314"/>
      <c r="S368" s="314"/>
      <c r="T368" s="314"/>
      <c r="U368" s="314"/>
      <c r="V368" s="314"/>
      <c r="W368" s="314"/>
      <c r="X368" s="314"/>
      <c r="Y368" s="314"/>
      <c r="Z368" s="314"/>
      <c r="AA368" s="314"/>
      <c r="AB368" s="314"/>
      <c r="AC368" s="314"/>
      <c r="AD368" s="314"/>
      <c r="AE368" s="314"/>
      <c r="AF368" s="314"/>
      <c r="AG368" s="314"/>
      <c r="AH368" s="314"/>
      <c r="AI368" s="314"/>
      <c r="AJ368" s="314"/>
      <c r="AK368" s="314"/>
      <c r="AL368" s="314"/>
      <c r="AM368" s="314"/>
      <c r="AN368" s="314"/>
      <c r="AO368" s="314"/>
      <c r="AP368" s="314"/>
      <c r="AQ368" s="314"/>
    </row>
    <row r="369" spans="1:43">
      <c r="A369" s="314"/>
      <c r="B369" s="314"/>
      <c r="C369" s="314"/>
      <c r="D369" s="314"/>
      <c r="E369" s="314"/>
      <c r="F369" s="314"/>
      <c r="G369" s="314"/>
      <c r="H369" s="314"/>
      <c r="I369" s="314"/>
      <c r="J369" s="314"/>
      <c r="K369" s="314"/>
      <c r="L369" s="314"/>
      <c r="M369" s="314"/>
      <c r="N369" s="314"/>
      <c r="O369" s="314"/>
      <c r="P369" s="314"/>
      <c r="Q369" s="314"/>
      <c r="R369" s="314"/>
      <c r="S369" s="314"/>
      <c r="T369" s="314"/>
      <c r="U369" s="314"/>
      <c r="V369" s="314"/>
      <c r="W369" s="314"/>
      <c r="X369" s="314"/>
      <c r="Y369" s="314"/>
      <c r="Z369" s="314"/>
      <c r="AA369" s="314"/>
      <c r="AB369" s="314"/>
      <c r="AC369" s="314"/>
      <c r="AD369" s="314"/>
      <c r="AE369" s="314"/>
      <c r="AF369" s="314"/>
      <c r="AG369" s="314"/>
      <c r="AH369" s="314"/>
      <c r="AI369" s="314"/>
      <c r="AJ369" s="314"/>
      <c r="AK369" s="314"/>
      <c r="AL369" s="314"/>
      <c r="AM369" s="314"/>
      <c r="AN369" s="314"/>
      <c r="AO369" s="314"/>
      <c r="AP369" s="314"/>
      <c r="AQ369" s="314"/>
    </row>
    <row r="370" spans="1:43">
      <c r="A370" s="314"/>
      <c r="B370" s="314"/>
      <c r="C370" s="314"/>
      <c r="D370" s="314"/>
      <c r="E370" s="314"/>
      <c r="F370" s="314"/>
      <c r="G370" s="314"/>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row>
    <row r="371" spans="1:43">
      <c r="A371" s="314"/>
      <c r="B371" s="314"/>
      <c r="C371" s="314"/>
      <c r="D371" s="314"/>
      <c r="E371" s="314"/>
      <c r="F371" s="314"/>
      <c r="G371" s="314"/>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row>
    <row r="372" spans="1:43">
      <c r="A372" s="314"/>
      <c r="B372" s="314"/>
      <c r="C372" s="314"/>
      <c r="D372" s="314"/>
      <c r="E372" s="314"/>
      <c r="F372" s="314"/>
      <c r="G372" s="314"/>
      <c r="H372" s="314"/>
      <c r="I372" s="314"/>
      <c r="J372" s="314"/>
      <c r="K372" s="314"/>
      <c r="L372" s="314"/>
      <c r="M372" s="314"/>
      <c r="N372" s="314"/>
      <c r="O372" s="314"/>
      <c r="P372" s="314"/>
      <c r="Q372" s="314"/>
      <c r="R372" s="314"/>
      <c r="S372" s="314"/>
      <c r="T372" s="314"/>
      <c r="U372" s="314"/>
      <c r="V372" s="314"/>
      <c r="W372" s="314"/>
      <c r="X372" s="314"/>
      <c r="Y372" s="314"/>
      <c r="Z372" s="314"/>
      <c r="AA372" s="314"/>
      <c r="AB372" s="314"/>
      <c r="AC372" s="314"/>
      <c r="AD372" s="314"/>
      <c r="AE372" s="314"/>
      <c r="AF372" s="314"/>
      <c r="AG372" s="314"/>
      <c r="AH372" s="314"/>
      <c r="AI372" s="314"/>
      <c r="AJ372" s="314"/>
      <c r="AK372" s="314"/>
      <c r="AL372" s="314"/>
      <c r="AM372" s="314"/>
      <c r="AN372" s="314"/>
      <c r="AO372" s="314"/>
      <c r="AP372" s="314"/>
      <c r="AQ372" s="314"/>
    </row>
    <row r="373" spans="1:43">
      <c r="A373" s="314"/>
      <c r="B373" s="314"/>
      <c r="C373" s="314"/>
      <c r="D373" s="314"/>
      <c r="E373" s="314"/>
      <c r="F373" s="314"/>
      <c r="G373" s="314"/>
      <c r="H373" s="314"/>
      <c r="I373" s="314"/>
      <c r="J373" s="314"/>
      <c r="K373" s="314"/>
      <c r="L373" s="314"/>
      <c r="M373" s="314"/>
      <c r="N373" s="314"/>
      <c r="O373" s="314"/>
      <c r="P373" s="314"/>
      <c r="Q373" s="314"/>
      <c r="R373" s="314"/>
      <c r="S373" s="314"/>
      <c r="T373" s="314"/>
      <c r="U373" s="314"/>
      <c r="V373" s="314"/>
      <c r="W373" s="314"/>
      <c r="X373" s="314"/>
      <c r="Y373" s="314"/>
      <c r="Z373" s="314"/>
      <c r="AA373" s="314"/>
      <c r="AB373" s="314"/>
      <c r="AC373" s="314"/>
      <c r="AD373" s="314"/>
      <c r="AE373" s="314"/>
      <c r="AF373" s="314"/>
      <c r="AG373" s="314"/>
      <c r="AH373" s="314"/>
      <c r="AI373" s="314"/>
      <c r="AJ373" s="314"/>
      <c r="AK373" s="314"/>
      <c r="AL373" s="314"/>
      <c r="AM373" s="314"/>
      <c r="AN373" s="314"/>
      <c r="AO373" s="314"/>
      <c r="AP373" s="314"/>
      <c r="AQ373" s="314"/>
    </row>
    <row r="374" spans="1:43">
      <c r="A374" s="314"/>
      <c r="B374" s="314"/>
      <c r="C374" s="314"/>
      <c r="D374" s="314"/>
      <c r="E374" s="314"/>
      <c r="F374" s="314"/>
      <c r="G374" s="314"/>
      <c r="H374" s="314"/>
      <c r="I374" s="314"/>
      <c r="J374" s="314"/>
      <c r="K374" s="314"/>
      <c r="L374" s="314"/>
      <c r="M374" s="314"/>
      <c r="N374" s="314"/>
      <c r="O374" s="314"/>
      <c r="P374" s="314"/>
      <c r="Q374" s="314"/>
      <c r="R374" s="314"/>
      <c r="S374" s="314"/>
      <c r="T374" s="314"/>
      <c r="U374" s="314"/>
      <c r="V374" s="314"/>
      <c r="W374" s="314"/>
      <c r="X374" s="314"/>
      <c r="Y374" s="314"/>
      <c r="Z374" s="314"/>
      <c r="AA374" s="314"/>
      <c r="AB374" s="314"/>
      <c r="AC374" s="314"/>
      <c r="AD374" s="314"/>
      <c r="AE374" s="314"/>
      <c r="AF374" s="314"/>
      <c r="AG374" s="314"/>
      <c r="AH374" s="314"/>
      <c r="AI374" s="314"/>
      <c r="AJ374" s="314"/>
      <c r="AK374" s="314"/>
      <c r="AL374" s="314"/>
      <c r="AM374" s="314"/>
      <c r="AN374" s="314"/>
      <c r="AO374" s="314"/>
      <c r="AP374" s="314"/>
      <c r="AQ374" s="314"/>
    </row>
    <row r="375" spans="1:43">
      <c r="A375" s="314"/>
      <c r="B375" s="314"/>
      <c r="C375" s="314"/>
      <c r="D375" s="314"/>
      <c r="E375" s="314"/>
      <c r="F375" s="314"/>
      <c r="G375" s="314"/>
      <c r="H375" s="314"/>
      <c r="I375" s="314"/>
      <c r="J375" s="314"/>
      <c r="K375" s="314"/>
      <c r="L375" s="314"/>
      <c r="M375" s="314"/>
      <c r="N375" s="314"/>
      <c r="O375" s="314"/>
      <c r="P375" s="314"/>
      <c r="Q375" s="314"/>
      <c r="R375" s="314"/>
      <c r="S375" s="314"/>
      <c r="T375" s="314"/>
      <c r="U375" s="314"/>
      <c r="V375" s="314"/>
      <c r="W375" s="314"/>
      <c r="X375" s="314"/>
      <c r="Y375" s="314"/>
      <c r="Z375" s="314"/>
      <c r="AA375" s="314"/>
      <c r="AB375" s="314"/>
      <c r="AC375" s="314"/>
      <c r="AD375" s="314"/>
      <c r="AE375" s="314"/>
      <c r="AF375" s="314"/>
      <c r="AG375" s="314"/>
      <c r="AH375" s="314"/>
      <c r="AI375" s="314"/>
      <c r="AJ375" s="314"/>
      <c r="AK375" s="314"/>
      <c r="AL375" s="314"/>
      <c r="AM375" s="314"/>
      <c r="AN375" s="314"/>
      <c r="AO375" s="314"/>
      <c r="AP375" s="314"/>
      <c r="AQ375" s="314"/>
    </row>
    <row r="376" spans="1:43">
      <c r="A376" s="314"/>
      <c r="B376" s="314"/>
      <c r="C376" s="314"/>
      <c r="D376" s="314"/>
      <c r="E376" s="314"/>
      <c r="F376" s="314"/>
      <c r="G376" s="314"/>
      <c r="H376" s="314"/>
      <c r="I376" s="314"/>
      <c r="J376" s="314"/>
      <c r="K376" s="314"/>
      <c r="L376" s="314"/>
      <c r="M376" s="314"/>
      <c r="N376" s="314"/>
      <c r="O376" s="314"/>
      <c r="P376" s="314"/>
      <c r="Q376" s="314"/>
      <c r="R376" s="314"/>
      <c r="S376" s="314"/>
      <c r="T376" s="314"/>
      <c r="U376" s="314"/>
      <c r="V376" s="314"/>
      <c r="W376" s="314"/>
      <c r="X376" s="314"/>
      <c r="Y376" s="314"/>
      <c r="Z376" s="314"/>
      <c r="AA376" s="314"/>
      <c r="AB376" s="314"/>
      <c r="AC376" s="314"/>
      <c r="AD376" s="314"/>
      <c r="AE376" s="314"/>
      <c r="AF376" s="314"/>
      <c r="AG376" s="314"/>
      <c r="AH376" s="314"/>
      <c r="AI376" s="314"/>
      <c r="AJ376" s="314"/>
      <c r="AK376" s="314"/>
      <c r="AL376" s="314"/>
      <c r="AM376" s="314"/>
      <c r="AN376" s="314"/>
      <c r="AO376" s="314"/>
      <c r="AP376" s="314"/>
      <c r="AQ376" s="314"/>
    </row>
    <row r="377" spans="1:43">
      <c r="A377" s="314"/>
      <c r="B377" s="314"/>
      <c r="C377" s="314"/>
      <c r="D377" s="314"/>
      <c r="E377" s="314"/>
      <c r="F377" s="314"/>
      <c r="G377" s="314"/>
      <c r="H377" s="314"/>
      <c r="I377" s="314"/>
      <c r="J377" s="314"/>
      <c r="K377" s="314"/>
      <c r="L377" s="314"/>
      <c r="M377" s="314"/>
      <c r="N377" s="314"/>
      <c r="O377" s="314"/>
      <c r="P377" s="314"/>
      <c r="Q377" s="314"/>
      <c r="R377" s="314"/>
      <c r="S377" s="314"/>
      <c r="T377" s="314"/>
      <c r="U377" s="314"/>
      <c r="V377" s="314"/>
      <c r="W377" s="314"/>
      <c r="X377" s="314"/>
      <c r="Y377" s="314"/>
      <c r="Z377" s="314"/>
      <c r="AA377" s="314"/>
      <c r="AB377" s="314"/>
      <c r="AC377" s="314"/>
      <c r="AD377" s="314"/>
      <c r="AE377" s="314"/>
      <c r="AF377" s="314"/>
      <c r="AG377" s="314"/>
      <c r="AH377" s="314"/>
      <c r="AI377" s="314"/>
      <c r="AJ377" s="314"/>
      <c r="AK377" s="314"/>
      <c r="AL377" s="314"/>
      <c r="AM377" s="314"/>
      <c r="AN377" s="314"/>
      <c r="AO377" s="314"/>
      <c r="AP377" s="314"/>
      <c r="AQ377" s="314"/>
    </row>
    <row r="378" spans="1:43">
      <c r="A378" s="314"/>
      <c r="B378" s="314"/>
      <c r="C378" s="314"/>
      <c r="D378" s="314"/>
      <c r="E378" s="314"/>
      <c r="F378" s="314"/>
      <c r="G378" s="314"/>
      <c r="H378" s="314"/>
      <c r="I378" s="314"/>
      <c r="J378" s="314"/>
      <c r="K378" s="314"/>
      <c r="L378" s="314"/>
      <c r="M378" s="314"/>
      <c r="N378" s="314"/>
      <c r="O378" s="314"/>
      <c r="P378" s="314"/>
      <c r="Q378" s="314"/>
      <c r="R378" s="314"/>
      <c r="S378" s="314"/>
      <c r="T378" s="314"/>
      <c r="U378" s="314"/>
      <c r="V378" s="314"/>
      <c r="W378" s="314"/>
      <c r="X378" s="314"/>
      <c r="Y378" s="314"/>
      <c r="Z378" s="314"/>
      <c r="AA378" s="314"/>
      <c r="AB378" s="314"/>
      <c r="AC378" s="314"/>
      <c r="AD378" s="314"/>
      <c r="AE378" s="314"/>
      <c r="AF378" s="314"/>
      <c r="AG378" s="314"/>
      <c r="AH378" s="314"/>
      <c r="AI378" s="314"/>
      <c r="AJ378" s="314"/>
      <c r="AK378" s="314"/>
      <c r="AL378" s="314"/>
      <c r="AM378" s="314"/>
      <c r="AN378" s="314"/>
      <c r="AO378" s="314"/>
      <c r="AP378" s="314"/>
      <c r="AQ378" s="314"/>
    </row>
    <row r="379" spans="1:43">
      <c r="A379" s="314"/>
      <c r="B379" s="314"/>
      <c r="C379" s="314"/>
      <c r="D379" s="314"/>
      <c r="E379" s="314"/>
      <c r="F379" s="314"/>
      <c r="G379" s="314"/>
      <c r="H379" s="314"/>
      <c r="I379" s="314"/>
      <c r="J379" s="314"/>
      <c r="K379" s="314"/>
      <c r="L379" s="314"/>
      <c r="M379" s="314"/>
      <c r="N379" s="314"/>
      <c r="O379" s="314"/>
      <c r="P379" s="314"/>
      <c r="Q379" s="314"/>
      <c r="R379" s="314"/>
      <c r="S379" s="314"/>
      <c r="T379" s="314"/>
      <c r="U379" s="314"/>
      <c r="V379" s="314"/>
      <c r="W379" s="314"/>
      <c r="X379" s="314"/>
      <c r="Y379" s="314"/>
      <c r="Z379" s="314"/>
      <c r="AA379" s="314"/>
      <c r="AB379" s="314"/>
      <c r="AC379" s="314"/>
      <c r="AD379" s="314"/>
      <c r="AE379" s="314"/>
      <c r="AF379" s="314"/>
      <c r="AG379" s="314"/>
      <c r="AH379" s="314"/>
      <c r="AI379" s="314"/>
      <c r="AJ379" s="314"/>
      <c r="AK379" s="314"/>
      <c r="AL379" s="314"/>
      <c r="AM379" s="314"/>
      <c r="AN379" s="314"/>
      <c r="AO379" s="314"/>
      <c r="AP379" s="314"/>
      <c r="AQ379" s="314"/>
    </row>
    <row r="380" spans="1:43">
      <c r="A380" s="314"/>
      <c r="B380" s="314"/>
      <c r="C380" s="314"/>
      <c r="D380" s="314"/>
      <c r="E380" s="314"/>
      <c r="F380" s="314"/>
      <c r="G380" s="314"/>
      <c r="H380" s="314"/>
      <c r="I380" s="314"/>
      <c r="J380" s="314"/>
      <c r="K380" s="314"/>
      <c r="L380" s="314"/>
      <c r="M380" s="314"/>
      <c r="N380" s="314"/>
      <c r="O380" s="314"/>
      <c r="P380" s="314"/>
      <c r="Q380" s="314"/>
      <c r="R380" s="314"/>
      <c r="S380" s="314"/>
      <c r="T380" s="314"/>
      <c r="U380" s="314"/>
      <c r="V380" s="314"/>
      <c r="W380" s="314"/>
      <c r="X380" s="314"/>
      <c r="Y380" s="314"/>
      <c r="Z380" s="314"/>
      <c r="AA380" s="314"/>
      <c r="AB380" s="314"/>
      <c r="AC380" s="314"/>
      <c r="AD380" s="314"/>
      <c r="AE380" s="314"/>
      <c r="AF380" s="314"/>
      <c r="AG380" s="314"/>
      <c r="AH380" s="314"/>
      <c r="AI380" s="314"/>
      <c r="AJ380" s="314"/>
      <c r="AK380" s="314"/>
      <c r="AL380" s="314"/>
      <c r="AM380" s="314"/>
      <c r="AN380" s="314"/>
      <c r="AO380" s="314"/>
      <c r="AP380" s="314"/>
      <c r="AQ380" s="314"/>
    </row>
    <row r="381" spans="1:43">
      <c r="A381" s="314"/>
      <c r="B381" s="314"/>
      <c r="C381" s="314"/>
      <c r="D381" s="314"/>
      <c r="E381" s="314"/>
      <c r="F381" s="314"/>
      <c r="G381" s="314"/>
      <c r="H381" s="314"/>
      <c r="I381" s="314"/>
      <c r="J381" s="314"/>
      <c r="K381" s="314"/>
      <c r="L381" s="314"/>
      <c r="M381" s="314"/>
      <c r="N381" s="314"/>
      <c r="O381" s="314"/>
      <c r="P381" s="314"/>
      <c r="Q381" s="314"/>
      <c r="R381" s="314"/>
      <c r="S381" s="314"/>
      <c r="T381" s="314"/>
      <c r="U381" s="314"/>
      <c r="V381" s="314"/>
      <c r="W381" s="314"/>
      <c r="X381" s="314"/>
      <c r="Y381" s="314"/>
      <c r="Z381" s="314"/>
      <c r="AA381" s="314"/>
      <c r="AB381" s="314"/>
      <c r="AC381" s="314"/>
      <c r="AD381" s="314"/>
      <c r="AE381" s="314"/>
      <c r="AF381" s="314"/>
      <c r="AG381" s="314"/>
      <c r="AH381" s="314"/>
      <c r="AI381" s="314"/>
      <c r="AJ381" s="314"/>
      <c r="AK381" s="314"/>
      <c r="AL381" s="314"/>
      <c r="AM381" s="314"/>
      <c r="AN381" s="314"/>
      <c r="AO381" s="314"/>
      <c r="AP381" s="314"/>
      <c r="AQ381" s="314"/>
    </row>
    <row r="382" spans="1:43">
      <c r="A382" s="314"/>
      <c r="B382" s="314"/>
      <c r="C382" s="314"/>
      <c r="D382" s="314"/>
      <c r="E382" s="314"/>
      <c r="F382" s="314"/>
      <c r="G382" s="314"/>
      <c r="H382" s="314"/>
      <c r="I382" s="314"/>
      <c r="J382" s="314"/>
      <c r="K382" s="314"/>
      <c r="L382" s="314"/>
      <c r="M382" s="314"/>
      <c r="N382" s="314"/>
      <c r="O382" s="314"/>
      <c r="P382" s="314"/>
      <c r="Q382" s="314"/>
      <c r="R382" s="314"/>
      <c r="S382" s="314"/>
      <c r="T382" s="314"/>
      <c r="U382" s="314"/>
      <c r="V382" s="314"/>
      <c r="W382" s="314"/>
      <c r="X382" s="314"/>
      <c r="Y382" s="314"/>
      <c r="Z382" s="314"/>
      <c r="AA382" s="314"/>
      <c r="AB382" s="314"/>
      <c r="AC382" s="314"/>
      <c r="AD382" s="314"/>
      <c r="AE382" s="314"/>
      <c r="AF382" s="314"/>
      <c r="AG382" s="314"/>
      <c r="AH382" s="314"/>
      <c r="AI382" s="314"/>
      <c r="AJ382" s="314"/>
      <c r="AK382" s="314"/>
      <c r="AL382" s="314"/>
      <c r="AM382" s="314"/>
      <c r="AN382" s="314"/>
      <c r="AO382" s="314"/>
      <c r="AP382" s="314"/>
      <c r="AQ382" s="314"/>
    </row>
    <row r="383" spans="1:43">
      <c r="A383" s="314"/>
      <c r="B383" s="314"/>
      <c r="C383" s="314"/>
      <c r="D383" s="314"/>
      <c r="E383" s="314"/>
      <c r="F383" s="314"/>
      <c r="G383" s="314"/>
      <c r="H383" s="314"/>
      <c r="I383" s="314"/>
      <c r="J383" s="314"/>
      <c r="K383" s="314"/>
      <c r="L383" s="314"/>
      <c r="M383" s="314"/>
      <c r="N383" s="314"/>
      <c r="O383" s="314"/>
      <c r="P383" s="314"/>
      <c r="Q383" s="314"/>
      <c r="R383" s="314"/>
      <c r="S383" s="314"/>
      <c r="T383" s="314"/>
      <c r="U383" s="314"/>
      <c r="V383" s="314"/>
      <c r="W383" s="314"/>
      <c r="X383" s="314"/>
      <c r="Y383" s="314"/>
      <c r="Z383" s="314"/>
      <c r="AA383" s="314"/>
      <c r="AB383" s="314"/>
      <c r="AC383" s="314"/>
      <c r="AD383" s="314"/>
      <c r="AE383" s="314"/>
      <c r="AF383" s="314"/>
      <c r="AG383" s="314"/>
      <c r="AH383" s="314"/>
      <c r="AI383" s="314"/>
      <c r="AJ383" s="314"/>
      <c r="AK383" s="314"/>
      <c r="AL383" s="314"/>
      <c r="AM383" s="314"/>
      <c r="AN383" s="314"/>
      <c r="AO383" s="314"/>
      <c r="AP383" s="314"/>
      <c r="AQ383" s="314"/>
    </row>
    <row r="384" spans="1:43">
      <c r="A384" s="314"/>
      <c r="B384" s="314"/>
      <c r="C384" s="314"/>
      <c r="D384" s="314"/>
      <c r="E384" s="314"/>
      <c r="F384" s="314"/>
      <c r="G384" s="314"/>
      <c r="H384" s="314"/>
      <c r="I384" s="314"/>
      <c r="J384" s="314"/>
      <c r="K384" s="314"/>
      <c r="L384" s="314"/>
      <c r="M384" s="314"/>
      <c r="N384" s="314"/>
      <c r="O384" s="314"/>
      <c r="P384" s="314"/>
      <c r="Q384" s="314"/>
      <c r="R384" s="314"/>
      <c r="S384" s="314"/>
      <c r="T384" s="314"/>
      <c r="U384" s="314"/>
      <c r="V384" s="314"/>
      <c r="W384" s="314"/>
      <c r="X384" s="314"/>
      <c r="Y384" s="314"/>
      <c r="Z384" s="314"/>
      <c r="AA384" s="314"/>
      <c r="AB384" s="314"/>
      <c r="AC384" s="314"/>
      <c r="AD384" s="314"/>
      <c r="AE384" s="314"/>
      <c r="AF384" s="314"/>
      <c r="AG384" s="314"/>
      <c r="AH384" s="314"/>
      <c r="AI384" s="314"/>
      <c r="AJ384" s="314"/>
      <c r="AK384" s="314"/>
      <c r="AL384" s="314"/>
      <c r="AM384" s="314"/>
      <c r="AN384" s="314"/>
      <c r="AO384" s="314"/>
      <c r="AP384" s="314"/>
      <c r="AQ384" s="314"/>
    </row>
    <row r="385" spans="1:43">
      <c r="A385" s="314"/>
      <c r="B385" s="314"/>
      <c r="C385" s="314"/>
      <c r="D385" s="314"/>
      <c r="E385" s="314"/>
      <c r="F385" s="314"/>
      <c r="G385" s="314"/>
      <c r="H385" s="314"/>
      <c r="I385" s="314"/>
      <c r="J385" s="314"/>
      <c r="K385" s="314"/>
      <c r="L385" s="314"/>
      <c r="M385" s="314"/>
      <c r="N385" s="314"/>
      <c r="O385" s="314"/>
      <c r="P385" s="314"/>
      <c r="Q385" s="314"/>
      <c r="R385" s="314"/>
      <c r="S385" s="314"/>
      <c r="T385" s="314"/>
      <c r="U385" s="314"/>
      <c r="V385" s="314"/>
      <c r="W385" s="314"/>
      <c r="X385" s="314"/>
      <c r="Y385" s="314"/>
      <c r="Z385" s="314"/>
      <c r="AA385" s="314"/>
      <c r="AB385" s="314"/>
      <c r="AC385" s="314"/>
      <c r="AD385" s="314"/>
      <c r="AE385" s="314"/>
      <c r="AF385" s="314"/>
      <c r="AG385" s="314"/>
      <c r="AH385" s="314"/>
      <c r="AI385" s="314"/>
      <c r="AJ385" s="314"/>
      <c r="AK385" s="314"/>
      <c r="AL385" s="314"/>
      <c r="AM385" s="314"/>
      <c r="AN385" s="314"/>
      <c r="AO385" s="314"/>
      <c r="AP385" s="314"/>
      <c r="AQ385" s="314"/>
    </row>
    <row r="386" spans="1:43">
      <c r="A386" s="314"/>
      <c r="B386" s="314"/>
      <c r="C386" s="314"/>
      <c r="D386" s="314"/>
      <c r="E386" s="314"/>
      <c r="F386" s="314"/>
      <c r="G386" s="314"/>
      <c r="H386" s="314"/>
      <c r="I386" s="314"/>
      <c r="J386" s="314"/>
      <c r="K386" s="314"/>
      <c r="L386" s="314"/>
      <c r="M386" s="314"/>
      <c r="N386" s="314"/>
      <c r="O386" s="314"/>
      <c r="P386" s="314"/>
      <c r="Q386" s="314"/>
      <c r="R386" s="314"/>
      <c r="S386" s="314"/>
      <c r="T386" s="314"/>
      <c r="U386" s="314"/>
      <c r="V386" s="314"/>
      <c r="W386" s="314"/>
      <c r="X386" s="314"/>
      <c r="Y386" s="314"/>
      <c r="Z386" s="314"/>
      <c r="AA386" s="314"/>
      <c r="AB386" s="314"/>
      <c r="AC386" s="314"/>
      <c r="AD386" s="314"/>
      <c r="AE386" s="314"/>
      <c r="AF386" s="314"/>
      <c r="AG386" s="314"/>
      <c r="AH386" s="314"/>
      <c r="AI386" s="314"/>
      <c r="AJ386" s="314"/>
      <c r="AK386" s="314"/>
      <c r="AL386" s="314"/>
      <c r="AM386" s="314"/>
      <c r="AN386" s="314"/>
      <c r="AO386" s="314"/>
      <c r="AP386" s="314"/>
      <c r="AQ386" s="314"/>
    </row>
    <row r="387" spans="1:43">
      <c r="A387" s="314"/>
      <c r="B387" s="314"/>
      <c r="C387" s="314"/>
      <c r="D387" s="314"/>
      <c r="E387" s="314"/>
      <c r="F387" s="314"/>
      <c r="G387" s="314"/>
      <c r="H387" s="314"/>
      <c r="I387" s="314"/>
      <c r="J387" s="314"/>
      <c r="K387" s="314"/>
      <c r="L387" s="314"/>
      <c r="M387" s="314"/>
      <c r="N387" s="314"/>
      <c r="O387" s="314"/>
      <c r="P387" s="314"/>
      <c r="Q387" s="314"/>
      <c r="R387" s="314"/>
      <c r="S387" s="314"/>
      <c r="T387" s="314"/>
      <c r="U387" s="314"/>
      <c r="V387" s="314"/>
      <c r="W387" s="314"/>
      <c r="X387" s="314"/>
      <c r="Y387" s="314"/>
      <c r="Z387" s="314"/>
      <c r="AA387" s="314"/>
      <c r="AB387" s="314"/>
      <c r="AC387" s="314"/>
      <c r="AD387" s="314"/>
      <c r="AE387" s="314"/>
      <c r="AF387" s="314"/>
      <c r="AG387" s="314"/>
      <c r="AH387" s="314"/>
      <c r="AI387" s="314"/>
      <c r="AJ387" s="314"/>
      <c r="AK387" s="314"/>
      <c r="AL387" s="314"/>
      <c r="AM387" s="314"/>
      <c r="AN387" s="314"/>
      <c r="AO387" s="314"/>
      <c r="AP387" s="314"/>
      <c r="AQ387" s="314"/>
    </row>
    <row r="388" spans="1:43">
      <c r="A388" s="314"/>
      <c r="B388" s="314"/>
      <c r="C388" s="314"/>
      <c r="D388" s="314"/>
      <c r="E388" s="314"/>
      <c r="F388" s="314"/>
      <c r="G388" s="314"/>
      <c r="H388" s="314"/>
      <c r="I388" s="314"/>
      <c r="J388" s="314"/>
      <c r="K388" s="314"/>
      <c r="L388" s="314"/>
      <c r="M388" s="314"/>
      <c r="N388" s="314"/>
      <c r="O388" s="314"/>
      <c r="P388" s="314"/>
      <c r="Q388" s="314"/>
      <c r="R388" s="314"/>
      <c r="S388" s="314"/>
      <c r="T388" s="314"/>
      <c r="U388" s="314"/>
      <c r="V388" s="314"/>
      <c r="W388" s="314"/>
      <c r="X388" s="314"/>
      <c r="Y388" s="314"/>
      <c r="Z388" s="314"/>
      <c r="AA388" s="314"/>
      <c r="AB388" s="314"/>
      <c r="AC388" s="314"/>
      <c r="AD388" s="314"/>
      <c r="AE388" s="314"/>
      <c r="AF388" s="314"/>
      <c r="AG388" s="314"/>
      <c r="AH388" s="314"/>
      <c r="AI388" s="314"/>
      <c r="AJ388" s="314"/>
      <c r="AK388" s="314"/>
      <c r="AL388" s="314"/>
      <c r="AM388" s="314"/>
      <c r="AN388" s="314"/>
      <c r="AO388" s="314"/>
      <c r="AP388" s="314"/>
      <c r="AQ388" s="314"/>
    </row>
    <row r="389" spans="1:43">
      <c r="A389" s="314"/>
      <c r="B389" s="314"/>
      <c r="C389" s="314"/>
      <c r="D389" s="314"/>
      <c r="E389" s="314"/>
      <c r="F389" s="314"/>
      <c r="G389" s="314"/>
      <c r="H389" s="314"/>
      <c r="I389" s="314"/>
      <c r="J389" s="314"/>
      <c r="K389" s="314"/>
      <c r="L389" s="314"/>
      <c r="M389" s="314"/>
      <c r="N389" s="314"/>
      <c r="O389" s="314"/>
      <c r="P389" s="314"/>
      <c r="Q389" s="314"/>
      <c r="R389" s="314"/>
      <c r="S389" s="314"/>
      <c r="T389" s="314"/>
      <c r="U389" s="314"/>
      <c r="V389" s="314"/>
      <c r="W389" s="314"/>
      <c r="X389" s="314"/>
      <c r="Y389" s="314"/>
      <c r="Z389" s="314"/>
      <c r="AA389" s="314"/>
      <c r="AB389" s="314"/>
      <c r="AC389" s="314"/>
      <c r="AD389" s="314"/>
      <c r="AE389" s="314"/>
      <c r="AF389" s="314"/>
      <c r="AG389" s="314"/>
      <c r="AH389" s="314"/>
      <c r="AI389" s="314"/>
      <c r="AJ389" s="314"/>
      <c r="AK389" s="314"/>
      <c r="AL389" s="314"/>
      <c r="AM389" s="314"/>
      <c r="AN389" s="314"/>
      <c r="AO389" s="314"/>
      <c r="AP389" s="314"/>
      <c r="AQ389" s="314"/>
    </row>
    <row r="390" spans="1:43">
      <c r="A390" s="314"/>
      <c r="B390" s="314"/>
      <c r="C390" s="314"/>
      <c r="D390" s="314"/>
      <c r="E390" s="314"/>
      <c r="F390" s="314"/>
      <c r="G390" s="314"/>
      <c r="H390" s="314"/>
      <c r="I390" s="314"/>
      <c r="J390" s="314"/>
      <c r="K390" s="314"/>
      <c r="L390" s="314"/>
      <c r="M390" s="314"/>
      <c r="N390" s="314"/>
      <c r="O390" s="314"/>
      <c r="P390" s="314"/>
      <c r="Q390" s="314"/>
      <c r="R390" s="314"/>
      <c r="S390" s="314"/>
      <c r="T390" s="314"/>
      <c r="U390" s="314"/>
      <c r="V390" s="314"/>
      <c r="W390" s="314"/>
      <c r="X390" s="314"/>
      <c r="Y390" s="314"/>
      <c r="Z390" s="314"/>
      <c r="AA390" s="314"/>
      <c r="AB390" s="314"/>
      <c r="AC390" s="314"/>
      <c r="AD390" s="314"/>
      <c r="AE390" s="314"/>
      <c r="AF390" s="314"/>
      <c r="AG390" s="314"/>
      <c r="AH390" s="314"/>
      <c r="AI390" s="314"/>
      <c r="AJ390" s="314"/>
      <c r="AK390" s="314"/>
      <c r="AL390" s="314"/>
      <c r="AM390" s="314"/>
      <c r="AN390" s="314"/>
      <c r="AO390" s="314"/>
      <c r="AP390" s="314"/>
      <c r="AQ390" s="314"/>
    </row>
    <row r="391" spans="1:43">
      <c r="A391" s="314"/>
      <c r="B391" s="314"/>
      <c r="C391" s="314"/>
      <c r="D391" s="314"/>
      <c r="E391" s="314"/>
      <c r="F391" s="314"/>
      <c r="G391" s="314"/>
      <c r="H391" s="314"/>
      <c r="I391" s="314"/>
      <c r="J391" s="314"/>
      <c r="K391" s="314"/>
      <c r="L391" s="314"/>
      <c r="M391" s="314"/>
      <c r="N391" s="314"/>
      <c r="O391" s="314"/>
      <c r="P391" s="314"/>
      <c r="Q391" s="314"/>
      <c r="R391" s="314"/>
      <c r="S391" s="314"/>
      <c r="T391" s="314"/>
      <c r="U391" s="314"/>
      <c r="V391" s="314"/>
      <c r="W391" s="314"/>
      <c r="X391" s="314"/>
      <c r="Y391" s="314"/>
      <c r="Z391" s="314"/>
      <c r="AA391" s="314"/>
      <c r="AB391" s="314"/>
      <c r="AC391" s="314"/>
      <c r="AD391" s="314"/>
      <c r="AE391" s="314"/>
      <c r="AF391" s="314"/>
      <c r="AG391" s="314"/>
      <c r="AH391" s="314"/>
      <c r="AI391" s="314"/>
      <c r="AJ391" s="314"/>
      <c r="AK391" s="314"/>
      <c r="AL391" s="314"/>
      <c r="AM391" s="314"/>
      <c r="AN391" s="314"/>
      <c r="AO391" s="314"/>
      <c r="AP391" s="314"/>
      <c r="AQ391" s="314"/>
    </row>
    <row r="392" spans="1:43">
      <c r="A392" s="314"/>
      <c r="B392" s="314"/>
      <c r="C392" s="314"/>
      <c r="D392" s="314"/>
      <c r="E392" s="314"/>
      <c r="F392" s="314"/>
      <c r="G392" s="314"/>
      <c r="H392" s="314"/>
      <c r="I392" s="314"/>
      <c r="J392" s="314"/>
      <c r="K392" s="314"/>
      <c r="L392" s="314"/>
      <c r="M392" s="314"/>
      <c r="N392" s="314"/>
      <c r="O392" s="314"/>
      <c r="P392" s="314"/>
      <c r="Q392" s="314"/>
      <c r="R392" s="314"/>
      <c r="S392" s="314"/>
      <c r="T392" s="314"/>
      <c r="U392" s="314"/>
      <c r="V392" s="314"/>
      <c r="W392" s="314"/>
      <c r="X392" s="314"/>
      <c r="Y392" s="314"/>
      <c r="Z392" s="314"/>
      <c r="AA392" s="314"/>
      <c r="AB392" s="314"/>
      <c r="AC392" s="314"/>
      <c r="AD392" s="314"/>
      <c r="AE392" s="314"/>
      <c r="AF392" s="314"/>
      <c r="AG392" s="314"/>
      <c r="AH392" s="314"/>
      <c r="AI392" s="314"/>
      <c r="AJ392" s="314"/>
      <c r="AK392" s="314"/>
      <c r="AL392" s="314"/>
      <c r="AM392" s="314"/>
      <c r="AN392" s="314"/>
      <c r="AO392" s="314"/>
      <c r="AP392" s="314"/>
      <c r="AQ392" s="314"/>
    </row>
    <row r="393" spans="1:43">
      <c r="A393" s="314"/>
      <c r="B393" s="314"/>
      <c r="C393" s="314"/>
      <c r="D393" s="314"/>
      <c r="E393" s="314"/>
      <c r="F393" s="314"/>
      <c r="G393" s="314"/>
      <c r="H393" s="314"/>
      <c r="I393" s="314"/>
      <c r="J393" s="314"/>
      <c r="K393" s="314"/>
      <c r="L393" s="314"/>
      <c r="M393" s="314"/>
      <c r="N393" s="314"/>
      <c r="O393" s="314"/>
      <c r="P393" s="314"/>
      <c r="Q393" s="314"/>
      <c r="R393" s="314"/>
      <c r="S393" s="314"/>
      <c r="T393" s="314"/>
      <c r="U393" s="314"/>
      <c r="V393" s="314"/>
      <c r="W393" s="314"/>
      <c r="X393" s="314"/>
      <c r="Y393" s="314"/>
      <c r="Z393" s="314"/>
      <c r="AA393" s="314"/>
      <c r="AB393" s="314"/>
      <c r="AC393" s="314"/>
      <c r="AD393" s="314"/>
      <c r="AE393" s="314"/>
      <c r="AF393" s="314"/>
      <c r="AG393" s="314"/>
      <c r="AH393" s="314"/>
      <c r="AI393" s="314"/>
      <c r="AJ393" s="314"/>
      <c r="AK393" s="314"/>
      <c r="AL393" s="314"/>
      <c r="AM393" s="314"/>
      <c r="AN393" s="314"/>
      <c r="AO393" s="314"/>
      <c r="AP393" s="314"/>
      <c r="AQ393" s="314"/>
    </row>
    <row r="394" spans="1:43">
      <c r="A394" s="314"/>
      <c r="B394" s="314"/>
      <c r="C394" s="314"/>
      <c r="D394" s="314"/>
      <c r="E394" s="314"/>
      <c r="F394" s="314"/>
      <c r="G394" s="314"/>
      <c r="H394" s="314"/>
      <c r="I394" s="314"/>
      <c r="J394" s="314"/>
      <c r="K394" s="314"/>
      <c r="L394" s="314"/>
      <c r="M394" s="314"/>
      <c r="N394" s="314"/>
      <c r="O394" s="314"/>
      <c r="P394" s="314"/>
      <c r="Q394" s="314"/>
      <c r="R394" s="314"/>
      <c r="S394" s="314"/>
      <c r="T394" s="314"/>
      <c r="U394" s="314"/>
      <c r="V394" s="314"/>
      <c r="W394" s="314"/>
      <c r="X394" s="314"/>
      <c r="Y394" s="314"/>
      <c r="Z394" s="314"/>
      <c r="AA394" s="314"/>
      <c r="AB394" s="314"/>
      <c r="AC394" s="314"/>
      <c r="AD394" s="314"/>
      <c r="AE394" s="314"/>
      <c r="AF394" s="314"/>
      <c r="AG394" s="314"/>
      <c r="AH394" s="314"/>
      <c r="AI394" s="314"/>
      <c r="AJ394" s="314"/>
      <c r="AK394" s="314"/>
      <c r="AL394" s="314"/>
      <c r="AM394" s="314"/>
      <c r="AN394" s="314"/>
      <c r="AO394" s="314"/>
      <c r="AP394" s="314"/>
      <c r="AQ394" s="314"/>
    </row>
    <row r="395" spans="1:43">
      <c r="A395" s="314"/>
      <c r="B395" s="314"/>
      <c r="C395" s="314"/>
      <c r="D395" s="314"/>
      <c r="E395" s="314"/>
      <c r="F395" s="314"/>
      <c r="G395" s="314"/>
      <c r="H395" s="314"/>
      <c r="I395" s="314"/>
      <c r="J395" s="314"/>
      <c r="K395" s="314"/>
      <c r="L395" s="314"/>
      <c r="M395" s="314"/>
      <c r="N395" s="314"/>
      <c r="O395" s="314"/>
      <c r="P395" s="314"/>
      <c r="Q395" s="314"/>
      <c r="R395" s="314"/>
      <c r="S395" s="314"/>
      <c r="T395" s="314"/>
      <c r="U395" s="314"/>
      <c r="V395" s="314"/>
      <c r="W395" s="314"/>
      <c r="X395" s="314"/>
      <c r="Y395" s="314"/>
      <c r="Z395" s="314"/>
      <c r="AA395" s="314"/>
      <c r="AB395" s="314"/>
      <c r="AC395" s="314"/>
      <c r="AD395" s="314"/>
      <c r="AE395" s="314"/>
      <c r="AF395" s="314"/>
      <c r="AG395" s="314"/>
      <c r="AH395" s="314"/>
      <c r="AI395" s="314"/>
      <c r="AJ395" s="314"/>
      <c r="AK395" s="314"/>
      <c r="AL395" s="314"/>
      <c r="AM395" s="314"/>
      <c r="AN395" s="314"/>
      <c r="AO395" s="314"/>
      <c r="AP395" s="314"/>
      <c r="AQ395" s="314"/>
    </row>
    <row r="396" spans="1:43">
      <c r="A396" s="314"/>
      <c r="B396" s="314"/>
      <c r="C396" s="314"/>
      <c r="D396" s="314"/>
      <c r="E396" s="314"/>
      <c r="F396" s="314"/>
      <c r="G396" s="314"/>
      <c r="H396" s="314"/>
      <c r="I396" s="314"/>
      <c r="J396" s="314"/>
      <c r="K396" s="314"/>
      <c r="L396" s="314"/>
      <c r="M396" s="314"/>
      <c r="N396" s="314"/>
      <c r="O396" s="314"/>
      <c r="P396" s="314"/>
      <c r="Q396" s="314"/>
      <c r="R396" s="314"/>
      <c r="S396" s="314"/>
      <c r="T396" s="314"/>
      <c r="U396" s="314"/>
      <c r="V396" s="314"/>
      <c r="W396" s="314"/>
      <c r="X396" s="314"/>
      <c r="Y396" s="314"/>
      <c r="Z396" s="314"/>
      <c r="AA396" s="314"/>
      <c r="AB396" s="314"/>
      <c r="AC396" s="314"/>
      <c r="AD396" s="314"/>
      <c r="AE396" s="314"/>
      <c r="AF396" s="314"/>
      <c r="AG396" s="314"/>
      <c r="AH396" s="314"/>
      <c r="AI396" s="314"/>
      <c r="AJ396" s="314"/>
      <c r="AK396" s="314"/>
      <c r="AL396" s="314"/>
      <c r="AM396" s="314"/>
      <c r="AN396" s="314"/>
      <c r="AO396" s="314"/>
      <c r="AP396" s="314"/>
      <c r="AQ396" s="314"/>
    </row>
    <row r="397" spans="1:43">
      <c r="A397" s="314"/>
      <c r="B397" s="314"/>
      <c r="C397" s="314"/>
      <c r="D397" s="314"/>
      <c r="E397" s="314"/>
      <c r="F397" s="314"/>
      <c r="G397" s="314"/>
      <c r="H397" s="314"/>
      <c r="I397" s="314"/>
      <c r="J397" s="314"/>
      <c r="K397" s="314"/>
      <c r="L397" s="314"/>
      <c r="M397" s="314"/>
      <c r="N397" s="314"/>
      <c r="O397" s="314"/>
      <c r="P397" s="314"/>
      <c r="Q397" s="314"/>
      <c r="R397" s="314"/>
      <c r="S397" s="314"/>
      <c r="T397" s="314"/>
      <c r="U397" s="314"/>
      <c r="V397" s="314"/>
      <c r="W397" s="314"/>
      <c r="X397" s="314"/>
      <c r="Y397" s="314"/>
      <c r="Z397" s="314"/>
      <c r="AA397" s="314"/>
      <c r="AB397" s="314"/>
      <c r="AC397" s="314"/>
      <c r="AD397" s="314"/>
      <c r="AE397" s="314"/>
      <c r="AF397" s="314"/>
      <c r="AG397" s="314"/>
      <c r="AH397" s="314"/>
      <c r="AI397" s="314"/>
      <c r="AJ397" s="314"/>
      <c r="AK397" s="314"/>
      <c r="AL397" s="314"/>
      <c r="AM397" s="314"/>
      <c r="AN397" s="314"/>
      <c r="AO397" s="314"/>
      <c r="AP397" s="314"/>
      <c r="AQ397" s="314"/>
    </row>
    <row r="398" spans="1:43">
      <c r="A398" s="314"/>
      <c r="B398" s="314"/>
      <c r="C398" s="314"/>
      <c r="D398" s="314"/>
      <c r="E398" s="314"/>
      <c r="F398" s="314"/>
      <c r="G398" s="314"/>
      <c r="H398" s="314"/>
      <c r="I398" s="314"/>
      <c r="J398" s="314"/>
      <c r="K398" s="314"/>
      <c r="L398" s="314"/>
      <c r="M398" s="314"/>
      <c r="N398" s="314"/>
      <c r="O398" s="314"/>
      <c r="P398" s="314"/>
      <c r="Q398" s="314"/>
      <c r="R398" s="314"/>
      <c r="S398" s="314"/>
      <c r="T398" s="314"/>
      <c r="U398" s="314"/>
      <c r="V398" s="314"/>
      <c r="W398" s="314"/>
      <c r="X398" s="314"/>
      <c r="Y398" s="314"/>
      <c r="Z398" s="314"/>
      <c r="AA398" s="314"/>
      <c r="AB398" s="314"/>
      <c r="AC398" s="314"/>
      <c r="AD398" s="314"/>
      <c r="AE398" s="314"/>
      <c r="AF398" s="314"/>
      <c r="AG398" s="314"/>
      <c r="AH398" s="314"/>
      <c r="AI398" s="314"/>
      <c r="AJ398" s="314"/>
      <c r="AK398" s="314"/>
      <c r="AL398" s="314"/>
      <c r="AM398" s="314"/>
      <c r="AN398" s="314"/>
      <c r="AO398" s="314"/>
      <c r="AP398" s="314"/>
      <c r="AQ398" s="314"/>
    </row>
    <row r="399" spans="1:43">
      <c r="A399" s="314"/>
      <c r="B399" s="314"/>
      <c r="C399" s="314"/>
      <c r="D399" s="314"/>
      <c r="E399" s="314"/>
      <c r="F399" s="314"/>
      <c r="G399" s="314"/>
      <c r="H399" s="314"/>
      <c r="I399" s="314"/>
      <c r="J399" s="314"/>
      <c r="K399" s="314"/>
      <c r="L399" s="314"/>
      <c r="M399" s="314"/>
      <c r="N399" s="314"/>
      <c r="O399" s="314"/>
      <c r="P399" s="314"/>
      <c r="Q399" s="314"/>
      <c r="R399" s="314"/>
      <c r="S399" s="314"/>
      <c r="T399" s="314"/>
      <c r="U399" s="314"/>
      <c r="V399" s="314"/>
      <c r="W399" s="314"/>
      <c r="X399" s="314"/>
      <c r="Y399" s="314"/>
      <c r="Z399" s="314"/>
      <c r="AA399" s="314"/>
      <c r="AB399" s="314"/>
      <c r="AC399" s="314"/>
      <c r="AD399" s="314"/>
      <c r="AE399" s="314"/>
      <c r="AF399" s="314"/>
      <c r="AG399" s="314"/>
      <c r="AH399" s="314"/>
      <c r="AI399" s="314"/>
      <c r="AJ399" s="314"/>
      <c r="AK399" s="314"/>
      <c r="AL399" s="314"/>
      <c r="AM399" s="314"/>
      <c r="AN399" s="314"/>
      <c r="AO399" s="314"/>
      <c r="AP399" s="314"/>
      <c r="AQ399" s="314"/>
    </row>
    <row r="400" spans="1:43">
      <c r="A400" s="314"/>
      <c r="B400" s="314"/>
      <c r="C400" s="314"/>
      <c r="D400" s="314"/>
      <c r="E400" s="314"/>
      <c r="F400" s="314"/>
      <c r="G400" s="314"/>
      <c r="H400" s="314"/>
      <c r="I400" s="314"/>
      <c r="J400" s="314"/>
      <c r="K400" s="314"/>
      <c r="L400" s="314"/>
      <c r="M400" s="314"/>
      <c r="N400" s="314"/>
      <c r="O400" s="314"/>
      <c r="P400" s="314"/>
      <c r="Q400" s="314"/>
      <c r="R400" s="314"/>
      <c r="S400" s="314"/>
      <c r="T400" s="314"/>
      <c r="U400" s="314"/>
      <c r="V400" s="314"/>
      <c r="W400" s="314"/>
      <c r="X400" s="314"/>
      <c r="Y400" s="314"/>
      <c r="Z400" s="314"/>
      <c r="AA400" s="314"/>
      <c r="AB400" s="314"/>
      <c r="AC400" s="314"/>
      <c r="AD400" s="314"/>
      <c r="AE400" s="314"/>
      <c r="AF400" s="314"/>
      <c r="AG400" s="314"/>
      <c r="AH400" s="314"/>
      <c r="AI400" s="314"/>
      <c r="AJ400" s="314"/>
      <c r="AK400" s="314"/>
      <c r="AL400" s="314"/>
      <c r="AM400" s="314"/>
      <c r="AN400" s="314"/>
      <c r="AO400" s="314"/>
      <c r="AP400" s="314"/>
      <c r="AQ400" s="314"/>
    </row>
    <row r="401" spans="1:43">
      <c r="A401" s="314"/>
      <c r="B401" s="314"/>
      <c r="C401" s="314"/>
      <c r="D401" s="314"/>
      <c r="E401" s="314"/>
      <c r="F401" s="314"/>
      <c r="G401" s="314"/>
      <c r="H401" s="314"/>
      <c r="I401" s="314"/>
      <c r="J401" s="314"/>
      <c r="K401" s="314"/>
      <c r="L401" s="314"/>
      <c r="M401" s="314"/>
      <c r="N401" s="314"/>
      <c r="O401" s="314"/>
      <c r="P401" s="314"/>
      <c r="Q401" s="314"/>
      <c r="R401" s="314"/>
      <c r="S401" s="314"/>
      <c r="T401" s="314"/>
      <c r="U401" s="314"/>
      <c r="V401" s="314"/>
      <c r="W401" s="314"/>
      <c r="X401" s="314"/>
      <c r="Y401" s="314"/>
      <c r="Z401" s="314"/>
      <c r="AA401" s="314"/>
      <c r="AB401" s="314"/>
      <c r="AC401" s="314"/>
      <c r="AD401" s="314"/>
      <c r="AE401" s="314"/>
      <c r="AF401" s="314"/>
      <c r="AG401" s="314"/>
      <c r="AH401" s="314"/>
      <c r="AI401" s="314"/>
      <c r="AJ401" s="314"/>
      <c r="AK401" s="314"/>
      <c r="AL401" s="314"/>
      <c r="AM401" s="314"/>
      <c r="AN401" s="314"/>
      <c r="AO401" s="314"/>
      <c r="AP401" s="314"/>
      <c r="AQ401" s="314"/>
    </row>
    <row r="402" spans="1:43">
      <c r="A402" s="314"/>
      <c r="B402" s="314"/>
      <c r="C402" s="314"/>
      <c r="D402" s="314"/>
      <c r="E402" s="314"/>
      <c r="F402" s="314"/>
      <c r="G402" s="314"/>
      <c r="H402" s="314"/>
      <c r="I402" s="314"/>
      <c r="J402" s="314"/>
      <c r="K402" s="314"/>
      <c r="L402" s="314"/>
      <c r="M402" s="314"/>
      <c r="N402" s="314"/>
      <c r="O402" s="314"/>
      <c r="P402" s="314"/>
      <c r="Q402" s="314"/>
      <c r="R402" s="314"/>
      <c r="S402" s="314"/>
      <c r="T402" s="314"/>
      <c r="U402" s="314"/>
      <c r="V402" s="314"/>
      <c r="W402" s="314"/>
      <c r="X402" s="314"/>
      <c r="Y402" s="314"/>
      <c r="Z402" s="314"/>
      <c r="AA402" s="314"/>
      <c r="AB402" s="314"/>
      <c r="AC402" s="314"/>
      <c r="AD402" s="314"/>
      <c r="AE402" s="314"/>
      <c r="AF402" s="314"/>
      <c r="AG402" s="314"/>
      <c r="AH402" s="314"/>
      <c r="AI402" s="314"/>
      <c r="AJ402" s="314"/>
      <c r="AK402" s="314"/>
      <c r="AL402" s="314"/>
      <c r="AM402" s="314"/>
      <c r="AN402" s="314"/>
      <c r="AO402" s="314"/>
      <c r="AP402" s="314"/>
      <c r="AQ402" s="314"/>
    </row>
    <row r="403" spans="1:43">
      <c r="A403" s="314"/>
      <c r="B403" s="314"/>
      <c r="C403" s="314"/>
      <c r="D403" s="314"/>
      <c r="E403" s="314"/>
      <c r="F403" s="314"/>
      <c r="G403" s="314"/>
      <c r="H403" s="314"/>
      <c r="I403" s="314"/>
      <c r="J403" s="314"/>
      <c r="K403" s="314"/>
      <c r="L403" s="314"/>
      <c r="M403" s="314"/>
      <c r="N403" s="314"/>
      <c r="O403" s="314"/>
      <c r="P403" s="314"/>
      <c r="Q403" s="314"/>
      <c r="R403" s="314"/>
      <c r="S403" s="314"/>
      <c r="T403" s="314"/>
      <c r="U403" s="314"/>
      <c r="V403" s="314"/>
      <c r="W403" s="314"/>
      <c r="X403" s="314"/>
      <c r="Y403" s="314"/>
      <c r="Z403" s="314"/>
      <c r="AA403" s="314"/>
      <c r="AB403" s="314"/>
      <c r="AC403" s="314"/>
      <c r="AD403" s="314"/>
      <c r="AE403" s="314"/>
      <c r="AF403" s="314"/>
      <c r="AG403" s="314"/>
      <c r="AH403" s="314"/>
      <c r="AI403" s="314"/>
      <c r="AJ403" s="314"/>
      <c r="AK403" s="314"/>
      <c r="AL403" s="314"/>
      <c r="AM403" s="314"/>
      <c r="AN403" s="314"/>
      <c r="AO403" s="314"/>
      <c r="AP403" s="314"/>
      <c r="AQ403" s="314"/>
    </row>
    <row r="404" spans="1:43">
      <c r="A404" s="314"/>
      <c r="B404" s="314"/>
      <c r="C404" s="314"/>
      <c r="D404" s="314"/>
      <c r="E404" s="314"/>
      <c r="F404" s="314"/>
      <c r="G404" s="314"/>
      <c r="H404" s="314"/>
      <c r="I404" s="314"/>
      <c r="J404" s="314"/>
      <c r="K404" s="314"/>
      <c r="L404" s="314"/>
      <c r="M404" s="314"/>
      <c r="N404" s="314"/>
      <c r="O404" s="314"/>
      <c r="P404" s="314"/>
      <c r="Q404" s="314"/>
      <c r="R404" s="314"/>
      <c r="S404" s="314"/>
      <c r="T404" s="314"/>
      <c r="U404" s="314"/>
      <c r="V404" s="314"/>
      <c r="W404" s="314"/>
      <c r="X404" s="314"/>
      <c r="Y404" s="314"/>
      <c r="Z404" s="314"/>
      <c r="AA404" s="314"/>
      <c r="AB404" s="314"/>
      <c r="AC404" s="314"/>
      <c r="AD404" s="314"/>
      <c r="AE404" s="314"/>
      <c r="AF404" s="314"/>
      <c r="AG404" s="314"/>
      <c r="AH404" s="314"/>
      <c r="AI404" s="314"/>
      <c r="AJ404" s="314"/>
      <c r="AK404" s="314"/>
      <c r="AL404" s="314"/>
      <c r="AM404" s="314"/>
      <c r="AN404" s="314"/>
      <c r="AO404" s="314"/>
      <c r="AP404" s="314"/>
      <c r="AQ404" s="314"/>
    </row>
    <row r="405" spans="1:43">
      <c r="A405" s="314"/>
      <c r="B405" s="314"/>
      <c r="C405" s="314"/>
      <c r="D405" s="314"/>
      <c r="E405" s="314"/>
      <c r="F405" s="314"/>
      <c r="G405" s="314"/>
      <c r="H405" s="314"/>
      <c r="I405" s="314"/>
      <c r="J405" s="314"/>
      <c r="K405" s="314"/>
      <c r="L405" s="314"/>
      <c r="M405" s="314"/>
      <c r="N405" s="314"/>
      <c r="O405" s="314"/>
      <c r="P405" s="314"/>
      <c r="Q405" s="314"/>
      <c r="R405" s="314"/>
      <c r="S405" s="314"/>
      <c r="T405" s="314"/>
      <c r="U405" s="314"/>
      <c r="V405" s="314"/>
      <c r="W405" s="314"/>
      <c r="X405" s="314"/>
      <c r="Y405" s="314"/>
      <c r="Z405" s="314"/>
      <c r="AA405" s="314"/>
      <c r="AB405" s="314"/>
      <c r="AC405" s="314"/>
      <c r="AD405" s="314"/>
      <c r="AE405" s="314"/>
      <c r="AF405" s="314"/>
      <c r="AG405" s="314"/>
      <c r="AH405" s="314"/>
      <c r="AI405" s="314"/>
      <c r="AJ405" s="314"/>
      <c r="AK405" s="314"/>
      <c r="AL405" s="314"/>
      <c r="AM405" s="314"/>
      <c r="AN405" s="314"/>
      <c r="AO405" s="314"/>
      <c r="AP405" s="314"/>
      <c r="AQ405" s="314"/>
    </row>
    <row r="406" spans="1:43">
      <c r="A406" s="314"/>
      <c r="B406" s="314"/>
      <c r="C406" s="314"/>
      <c r="D406" s="314"/>
      <c r="E406" s="314"/>
      <c r="F406" s="314"/>
      <c r="G406" s="314"/>
      <c r="H406" s="314"/>
      <c r="I406" s="314"/>
      <c r="J406" s="314"/>
      <c r="K406" s="314"/>
      <c r="L406" s="314"/>
      <c r="M406" s="314"/>
      <c r="N406" s="314"/>
      <c r="O406" s="314"/>
      <c r="P406" s="314"/>
      <c r="Q406" s="314"/>
      <c r="R406" s="314"/>
      <c r="S406" s="314"/>
      <c r="T406" s="314"/>
      <c r="U406" s="314"/>
      <c r="V406" s="314"/>
      <c r="W406" s="314"/>
      <c r="X406" s="314"/>
      <c r="Y406" s="314"/>
      <c r="Z406" s="314"/>
      <c r="AA406" s="314"/>
      <c r="AB406" s="314"/>
      <c r="AC406" s="314"/>
      <c r="AD406" s="314"/>
      <c r="AE406" s="314"/>
      <c r="AF406" s="314"/>
      <c r="AG406" s="314"/>
      <c r="AH406" s="314"/>
      <c r="AI406" s="314"/>
      <c r="AJ406" s="314"/>
      <c r="AK406" s="314"/>
      <c r="AL406" s="314"/>
      <c r="AM406" s="314"/>
      <c r="AN406" s="314"/>
      <c r="AO406" s="314"/>
      <c r="AP406" s="314"/>
      <c r="AQ406" s="314"/>
    </row>
    <row r="407" spans="1:43">
      <c r="A407" s="314"/>
      <c r="B407" s="314"/>
      <c r="C407" s="314"/>
      <c r="D407" s="314"/>
      <c r="E407" s="314"/>
      <c r="F407" s="314"/>
      <c r="G407" s="314"/>
      <c r="H407" s="314"/>
      <c r="I407" s="314"/>
      <c r="J407" s="314"/>
      <c r="K407" s="314"/>
      <c r="L407" s="314"/>
      <c r="M407" s="314"/>
      <c r="N407" s="314"/>
      <c r="O407" s="314"/>
      <c r="P407" s="314"/>
      <c r="Q407" s="314"/>
      <c r="R407" s="314"/>
      <c r="S407" s="314"/>
      <c r="T407" s="314"/>
      <c r="U407" s="314"/>
      <c r="V407" s="314"/>
      <c r="W407" s="314"/>
      <c r="X407" s="314"/>
      <c r="Y407" s="314"/>
      <c r="Z407" s="314"/>
      <c r="AA407" s="314"/>
      <c r="AB407" s="314"/>
      <c r="AC407" s="314"/>
      <c r="AD407" s="314"/>
      <c r="AE407" s="314"/>
      <c r="AF407" s="314"/>
      <c r="AG407" s="314"/>
      <c r="AH407" s="314"/>
      <c r="AI407" s="314"/>
      <c r="AJ407" s="314"/>
      <c r="AK407" s="314"/>
      <c r="AL407" s="314"/>
      <c r="AM407" s="314"/>
      <c r="AN407" s="314"/>
      <c r="AO407" s="314"/>
      <c r="AP407" s="314"/>
      <c r="AQ407" s="314"/>
    </row>
    <row r="408" spans="1:43">
      <c r="A408" s="314"/>
      <c r="B408" s="314"/>
      <c r="C408" s="314"/>
      <c r="D408" s="314"/>
      <c r="E408" s="314"/>
      <c r="F408" s="314"/>
      <c r="G408" s="314"/>
      <c r="H408" s="314"/>
      <c r="I408" s="314"/>
      <c r="J408" s="314"/>
      <c r="K408" s="314"/>
      <c r="L408" s="314"/>
      <c r="M408" s="314"/>
      <c r="N408" s="314"/>
      <c r="O408" s="314"/>
      <c r="P408" s="314"/>
      <c r="Q408" s="314"/>
      <c r="R408" s="314"/>
      <c r="S408" s="314"/>
      <c r="T408" s="314"/>
      <c r="U408" s="314"/>
      <c r="V408" s="314"/>
      <c r="W408" s="314"/>
      <c r="X408" s="314"/>
      <c r="Y408" s="314"/>
      <c r="Z408" s="314"/>
      <c r="AA408" s="314"/>
      <c r="AB408" s="314"/>
      <c r="AC408" s="314"/>
      <c r="AD408" s="314"/>
      <c r="AE408" s="314"/>
      <c r="AF408" s="314"/>
      <c r="AG408" s="314"/>
      <c r="AH408" s="314"/>
      <c r="AI408" s="314"/>
      <c r="AJ408" s="314"/>
      <c r="AK408" s="314"/>
      <c r="AL408" s="314"/>
      <c r="AM408" s="314"/>
      <c r="AN408" s="314"/>
      <c r="AO408" s="314"/>
      <c r="AP408" s="314"/>
      <c r="AQ408" s="314"/>
    </row>
    <row r="409" spans="1:43">
      <c r="A409" s="314"/>
      <c r="B409" s="314"/>
      <c r="C409" s="314"/>
      <c r="D409" s="314"/>
      <c r="E409" s="314"/>
      <c r="F409" s="314"/>
      <c r="G409" s="314"/>
      <c r="H409" s="314"/>
      <c r="I409" s="314"/>
      <c r="J409" s="314"/>
      <c r="K409" s="314"/>
      <c r="L409" s="314"/>
      <c r="M409" s="314"/>
      <c r="N409" s="314"/>
      <c r="O409" s="314"/>
      <c r="P409" s="314"/>
      <c r="Q409" s="314"/>
      <c r="R409" s="314"/>
      <c r="S409" s="314"/>
      <c r="T409" s="314"/>
      <c r="U409" s="314"/>
      <c r="V409" s="314"/>
      <c r="W409" s="314"/>
      <c r="X409" s="314"/>
      <c r="Y409" s="314"/>
      <c r="Z409" s="314"/>
      <c r="AA409" s="314"/>
      <c r="AB409" s="314"/>
      <c r="AC409" s="314"/>
      <c r="AD409" s="314"/>
      <c r="AE409" s="314"/>
      <c r="AF409" s="314"/>
      <c r="AG409" s="314"/>
      <c r="AH409" s="314"/>
      <c r="AI409" s="314"/>
      <c r="AJ409" s="314"/>
      <c r="AK409" s="314"/>
      <c r="AL409" s="314"/>
      <c r="AM409" s="314"/>
      <c r="AN409" s="314"/>
      <c r="AO409" s="314"/>
      <c r="AP409" s="314"/>
      <c r="AQ409" s="314"/>
    </row>
    <row r="410" spans="1:43">
      <c r="A410" s="314"/>
      <c r="B410" s="314"/>
      <c r="C410" s="314"/>
      <c r="D410" s="314"/>
      <c r="E410" s="314"/>
      <c r="F410" s="314"/>
      <c r="G410" s="314"/>
      <c r="H410" s="314"/>
      <c r="I410" s="314"/>
      <c r="J410" s="314"/>
      <c r="K410" s="314"/>
      <c r="L410" s="314"/>
      <c r="M410" s="314"/>
      <c r="N410" s="314"/>
      <c r="O410" s="314"/>
      <c r="P410" s="314"/>
      <c r="Q410" s="314"/>
      <c r="R410" s="314"/>
      <c r="S410" s="314"/>
      <c r="T410" s="314"/>
      <c r="U410" s="314"/>
      <c r="V410" s="314"/>
      <c r="W410" s="314"/>
      <c r="X410" s="314"/>
      <c r="Y410" s="314"/>
      <c r="Z410" s="314"/>
      <c r="AA410" s="314"/>
      <c r="AB410" s="314"/>
      <c r="AC410" s="314"/>
      <c r="AD410" s="314"/>
      <c r="AE410" s="314"/>
      <c r="AF410" s="314"/>
      <c r="AG410" s="314"/>
      <c r="AH410" s="314"/>
      <c r="AI410" s="314"/>
      <c r="AJ410" s="314"/>
      <c r="AK410" s="314"/>
      <c r="AL410" s="314"/>
      <c r="AM410" s="314"/>
      <c r="AN410" s="314"/>
      <c r="AO410" s="314"/>
      <c r="AP410" s="314"/>
      <c r="AQ410" s="314"/>
    </row>
    <row r="411" spans="1:43">
      <c r="A411" s="314"/>
      <c r="B411" s="314"/>
      <c r="C411" s="314"/>
      <c r="D411" s="314"/>
      <c r="E411" s="314"/>
      <c r="F411" s="314"/>
      <c r="G411" s="314"/>
      <c r="H411" s="314"/>
      <c r="I411" s="314"/>
      <c r="J411" s="314"/>
      <c r="K411" s="314"/>
      <c r="L411" s="314"/>
      <c r="M411" s="314"/>
      <c r="N411" s="314"/>
      <c r="O411" s="314"/>
      <c r="P411" s="314"/>
      <c r="Q411" s="314"/>
      <c r="R411" s="314"/>
      <c r="S411" s="314"/>
      <c r="T411" s="314"/>
      <c r="U411" s="314"/>
      <c r="V411" s="314"/>
      <c r="W411" s="314"/>
      <c r="X411" s="314"/>
      <c r="Y411" s="314"/>
      <c r="Z411" s="314"/>
      <c r="AA411" s="314"/>
      <c r="AB411" s="314"/>
      <c r="AC411" s="314"/>
      <c r="AD411" s="314"/>
      <c r="AE411" s="314"/>
      <c r="AF411" s="314"/>
      <c r="AG411" s="314"/>
      <c r="AH411" s="314"/>
      <c r="AI411" s="314"/>
      <c r="AJ411" s="314"/>
      <c r="AK411" s="314"/>
      <c r="AL411" s="314"/>
      <c r="AM411" s="314"/>
      <c r="AN411" s="314"/>
      <c r="AO411" s="314"/>
      <c r="AP411" s="314"/>
      <c r="AQ411" s="314"/>
    </row>
    <row r="412" spans="1:43">
      <c r="A412" s="314"/>
      <c r="B412" s="314"/>
      <c r="C412" s="314"/>
      <c r="D412" s="314"/>
      <c r="E412" s="314"/>
      <c r="F412" s="314"/>
      <c r="G412" s="314"/>
      <c r="H412" s="314"/>
      <c r="I412" s="314"/>
      <c r="J412" s="314"/>
      <c r="K412" s="314"/>
      <c r="L412" s="314"/>
      <c r="M412" s="314"/>
      <c r="N412" s="314"/>
      <c r="O412" s="314"/>
      <c r="P412" s="314"/>
      <c r="Q412" s="314"/>
      <c r="R412" s="314"/>
      <c r="S412" s="314"/>
      <c r="T412" s="314"/>
      <c r="U412" s="314"/>
      <c r="V412" s="314"/>
      <c r="W412" s="314"/>
      <c r="X412" s="314"/>
      <c r="Y412" s="314"/>
      <c r="Z412" s="314"/>
      <c r="AA412" s="314"/>
      <c r="AB412" s="314"/>
      <c r="AC412" s="314"/>
      <c r="AD412" s="314"/>
      <c r="AE412" s="314"/>
      <c r="AF412" s="314"/>
      <c r="AG412" s="314"/>
      <c r="AH412" s="314"/>
      <c r="AI412" s="314"/>
      <c r="AJ412" s="314"/>
      <c r="AK412" s="314"/>
      <c r="AL412" s="314"/>
      <c r="AM412" s="314"/>
      <c r="AN412" s="314"/>
      <c r="AO412" s="314"/>
      <c r="AP412" s="314"/>
      <c r="AQ412" s="314"/>
    </row>
    <row r="413" spans="1:43">
      <c r="A413" s="314"/>
      <c r="B413" s="314"/>
      <c r="C413" s="314"/>
      <c r="D413" s="314"/>
      <c r="E413" s="314"/>
      <c r="F413" s="314"/>
      <c r="G413" s="314"/>
      <c r="H413" s="314"/>
      <c r="I413" s="314"/>
      <c r="J413" s="314"/>
      <c r="K413" s="314"/>
      <c r="L413" s="314"/>
      <c r="M413" s="314"/>
      <c r="N413" s="314"/>
      <c r="O413" s="314"/>
      <c r="P413" s="314"/>
      <c r="Q413" s="314"/>
      <c r="R413" s="314"/>
      <c r="S413" s="314"/>
      <c r="T413" s="314"/>
      <c r="U413" s="314"/>
      <c r="V413" s="314"/>
      <c r="W413" s="314"/>
      <c r="X413" s="314"/>
      <c r="Y413" s="314"/>
      <c r="Z413" s="314"/>
      <c r="AA413" s="314"/>
      <c r="AB413" s="314"/>
      <c r="AC413" s="314"/>
      <c r="AD413" s="314"/>
      <c r="AE413" s="314"/>
      <c r="AF413" s="314"/>
      <c r="AG413" s="314"/>
      <c r="AH413" s="314"/>
      <c r="AI413" s="314"/>
      <c r="AJ413" s="314"/>
      <c r="AK413" s="314"/>
      <c r="AL413" s="314"/>
      <c r="AM413" s="314"/>
      <c r="AN413" s="314"/>
      <c r="AO413" s="314"/>
      <c r="AP413" s="314"/>
      <c r="AQ413" s="314"/>
    </row>
    <row r="414" spans="1:43">
      <c r="A414" s="314"/>
      <c r="B414" s="314"/>
      <c r="C414" s="314"/>
      <c r="D414" s="314"/>
      <c r="E414" s="314"/>
      <c r="F414" s="314"/>
      <c r="G414" s="314"/>
      <c r="H414" s="314"/>
      <c r="I414" s="314"/>
      <c r="J414" s="314"/>
      <c r="K414" s="314"/>
      <c r="L414" s="314"/>
      <c r="M414" s="314"/>
      <c r="N414" s="314"/>
      <c r="O414" s="314"/>
      <c r="P414" s="314"/>
      <c r="Q414" s="314"/>
      <c r="R414" s="314"/>
      <c r="S414" s="314"/>
      <c r="T414" s="314"/>
      <c r="U414" s="314"/>
      <c r="V414" s="314"/>
      <c r="W414" s="314"/>
      <c r="X414" s="314"/>
      <c r="Y414" s="314"/>
      <c r="Z414" s="314"/>
      <c r="AA414" s="314"/>
      <c r="AB414" s="314"/>
      <c r="AC414" s="314"/>
      <c r="AD414" s="314"/>
      <c r="AE414" s="314"/>
      <c r="AF414" s="314"/>
      <c r="AG414" s="314"/>
      <c r="AH414" s="314"/>
      <c r="AI414" s="314"/>
      <c r="AJ414" s="314"/>
      <c r="AK414" s="314"/>
      <c r="AL414" s="314"/>
      <c r="AM414" s="314"/>
      <c r="AN414" s="314"/>
      <c r="AO414" s="314"/>
      <c r="AP414" s="314"/>
      <c r="AQ414" s="314"/>
    </row>
    <row r="415" spans="1:43">
      <c r="A415" s="314"/>
      <c r="B415" s="314"/>
      <c r="C415" s="314"/>
      <c r="D415" s="314"/>
      <c r="E415" s="314"/>
      <c r="F415" s="314"/>
      <c r="G415" s="314"/>
      <c r="H415" s="314"/>
      <c r="I415" s="314"/>
      <c r="J415" s="314"/>
      <c r="K415" s="314"/>
      <c r="L415" s="314"/>
      <c r="M415" s="314"/>
      <c r="N415" s="314"/>
      <c r="O415" s="314"/>
      <c r="P415" s="314"/>
      <c r="Q415" s="314"/>
      <c r="R415" s="314"/>
      <c r="S415" s="314"/>
      <c r="T415" s="314"/>
      <c r="U415" s="314"/>
      <c r="V415" s="314"/>
      <c r="W415" s="314"/>
      <c r="X415" s="314"/>
      <c r="Y415" s="314"/>
      <c r="Z415" s="314"/>
      <c r="AA415" s="314"/>
      <c r="AB415" s="314"/>
      <c r="AC415" s="314"/>
      <c r="AD415" s="314"/>
      <c r="AE415" s="314"/>
      <c r="AF415" s="314"/>
      <c r="AG415" s="314"/>
      <c r="AH415" s="314"/>
      <c r="AI415" s="314"/>
      <c r="AJ415" s="314"/>
      <c r="AK415" s="314"/>
      <c r="AL415" s="314"/>
      <c r="AM415" s="314"/>
      <c r="AN415" s="314"/>
      <c r="AO415" s="314"/>
      <c r="AP415" s="314"/>
      <c r="AQ415" s="314"/>
    </row>
    <row r="416" spans="1:43">
      <c r="A416" s="314"/>
      <c r="B416" s="314"/>
      <c r="C416" s="314"/>
      <c r="D416" s="314"/>
      <c r="E416" s="314"/>
      <c r="F416" s="314"/>
      <c r="G416" s="314"/>
      <c r="H416" s="314"/>
      <c r="I416" s="314"/>
      <c r="J416" s="314"/>
      <c r="K416" s="314"/>
      <c r="L416" s="314"/>
      <c r="M416" s="314"/>
      <c r="N416" s="314"/>
      <c r="O416" s="314"/>
      <c r="P416" s="314"/>
      <c r="Q416" s="314"/>
      <c r="R416" s="314"/>
      <c r="S416" s="314"/>
      <c r="T416" s="314"/>
      <c r="U416" s="314"/>
      <c r="V416" s="314"/>
      <c r="W416" s="314"/>
      <c r="X416" s="314"/>
      <c r="Y416" s="314"/>
      <c r="Z416" s="314"/>
      <c r="AA416" s="314"/>
      <c r="AB416" s="314"/>
      <c r="AC416" s="314"/>
      <c r="AD416" s="314"/>
      <c r="AE416" s="314"/>
      <c r="AF416" s="314"/>
      <c r="AG416" s="314"/>
      <c r="AH416" s="314"/>
      <c r="AI416" s="314"/>
      <c r="AJ416" s="314"/>
      <c r="AK416" s="314"/>
      <c r="AL416" s="314"/>
      <c r="AM416" s="314"/>
      <c r="AN416" s="314"/>
      <c r="AO416" s="314"/>
      <c r="AP416" s="314"/>
      <c r="AQ416" s="314"/>
    </row>
    <row r="417" spans="1:43">
      <c r="A417" s="314"/>
      <c r="B417" s="314"/>
      <c r="C417" s="314"/>
      <c r="D417" s="314"/>
      <c r="E417" s="314"/>
      <c r="F417" s="314"/>
      <c r="G417" s="314"/>
      <c r="H417" s="314"/>
      <c r="I417" s="314"/>
      <c r="J417" s="314"/>
      <c r="K417" s="314"/>
      <c r="L417" s="314"/>
      <c r="M417" s="314"/>
      <c r="N417" s="314"/>
      <c r="O417" s="314"/>
      <c r="P417" s="314"/>
      <c r="Q417" s="314"/>
      <c r="R417" s="314"/>
      <c r="S417" s="314"/>
      <c r="T417" s="314"/>
      <c r="U417" s="314"/>
      <c r="V417" s="314"/>
      <c r="W417" s="314"/>
      <c r="X417" s="314"/>
      <c r="Y417" s="314"/>
      <c r="Z417" s="314"/>
      <c r="AA417" s="314"/>
      <c r="AB417" s="314"/>
      <c r="AC417" s="314"/>
      <c r="AD417" s="314"/>
      <c r="AE417" s="314"/>
      <c r="AF417" s="314"/>
      <c r="AG417" s="314"/>
      <c r="AH417" s="314"/>
      <c r="AI417" s="314"/>
      <c r="AJ417" s="314"/>
      <c r="AK417" s="314"/>
      <c r="AL417" s="314"/>
      <c r="AM417" s="314"/>
      <c r="AN417" s="314"/>
      <c r="AO417" s="314"/>
      <c r="AP417" s="314"/>
      <c r="AQ417" s="314"/>
    </row>
    <row r="418" spans="1:43">
      <c r="A418" s="314"/>
      <c r="B418" s="314"/>
      <c r="C418" s="314"/>
      <c r="D418" s="314"/>
      <c r="E418" s="314"/>
      <c r="F418" s="314"/>
      <c r="G418" s="314"/>
      <c r="H418" s="314"/>
      <c r="I418" s="314"/>
      <c r="J418" s="314"/>
      <c r="K418" s="314"/>
      <c r="L418" s="314"/>
      <c r="M418" s="314"/>
      <c r="N418" s="314"/>
      <c r="O418" s="314"/>
      <c r="P418" s="314"/>
      <c r="Q418" s="314"/>
      <c r="R418" s="314"/>
      <c r="S418" s="314"/>
      <c r="T418" s="314"/>
      <c r="U418" s="314"/>
      <c r="V418" s="314"/>
      <c r="W418" s="314"/>
      <c r="X418" s="314"/>
      <c r="Y418" s="314"/>
      <c r="Z418" s="314"/>
      <c r="AA418" s="314"/>
      <c r="AB418" s="314"/>
      <c r="AC418" s="314"/>
      <c r="AD418" s="314"/>
      <c r="AE418" s="314"/>
      <c r="AF418" s="314"/>
      <c r="AG418" s="314"/>
      <c r="AH418" s="314"/>
      <c r="AI418" s="314"/>
      <c r="AJ418" s="314"/>
      <c r="AK418" s="314"/>
      <c r="AL418" s="314"/>
      <c r="AM418" s="314"/>
      <c r="AN418" s="314"/>
      <c r="AO418" s="314"/>
      <c r="AP418" s="314"/>
      <c r="AQ418" s="314"/>
    </row>
    <row r="419" spans="1:43">
      <c r="A419" s="314"/>
      <c r="B419" s="314"/>
      <c r="C419" s="314"/>
      <c r="D419" s="314"/>
      <c r="E419" s="314"/>
      <c r="F419" s="314"/>
      <c r="G419" s="314"/>
      <c r="H419" s="314"/>
      <c r="I419" s="314"/>
      <c r="J419" s="314"/>
      <c r="K419" s="314"/>
      <c r="L419" s="314"/>
      <c r="M419" s="314"/>
      <c r="N419" s="314"/>
      <c r="O419" s="314"/>
      <c r="P419" s="314"/>
      <c r="Q419" s="314"/>
      <c r="R419" s="314"/>
      <c r="S419" s="314"/>
      <c r="T419" s="314"/>
      <c r="U419" s="314"/>
      <c r="V419" s="314"/>
      <c r="W419" s="314"/>
      <c r="X419" s="314"/>
      <c r="Y419" s="314"/>
      <c r="Z419" s="314"/>
      <c r="AA419" s="314"/>
      <c r="AB419" s="314"/>
      <c r="AC419" s="314"/>
      <c r="AD419" s="314"/>
      <c r="AE419" s="314"/>
      <c r="AF419" s="314"/>
      <c r="AG419" s="314"/>
      <c r="AH419" s="314"/>
      <c r="AI419" s="314"/>
      <c r="AJ419" s="314"/>
      <c r="AK419" s="314"/>
      <c r="AL419" s="314"/>
      <c r="AM419" s="314"/>
      <c r="AN419" s="314"/>
      <c r="AO419" s="314"/>
      <c r="AP419" s="314"/>
      <c r="AQ419" s="314"/>
    </row>
    <row r="420" spans="1:43">
      <c r="A420" s="314"/>
      <c r="B420" s="314"/>
      <c r="C420" s="314"/>
      <c r="D420" s="314"/>
      <c r="E420" s="314"/>
      <c r="F420" s="314"/>
      <c r="G420" s="314"/>
      <c r="H420" s="314"/>
      <c r="I420" s="314"/>
      <c r="J420" s="314"/>
      <c r="K420" s="314"/>
      <c r="L420" s="314"/>
      <c r="M420" s="314"/>
      <c r="N420" s="314"/>
      <c r="O420" s="314"/>
      <c r="P420" s="314"/>
      <c r="Q420" s="314"/>
      <c r="R420" s="314"/>
      <c r="S420" s="314"/>
      <c r="T420" s="314"/>
      <c r="U420" s="314"/>
      <c r="V420" s="314"/>
      <c r="W420" s="314"/>
      <c r="X420" s="314"/>
      <c r="Y420" s="314"/>
      <c r="Z420" s="314"/>
      <c r="AA420" s="314"/>
      <c r="AB420" s="314"/>
      <c r="AC420" s="314"/>
      <c r="AD420" s="314"/>
      <c r="AE420" s="314"/>
      <c r="AF420" s="314"/>
      <c r="AG420" s="314"/>
      <c r="AH420" s="314"/>
      <c r="AI420" s="314"/>
      <c r="AJ420" s="314"/>
      <c r="AK420" s="314"/>
      <c r="AL420" s="314"/>
      <c r="AM420" s="314"/>
      <c r="AN420" s="314"/>
      <c r="AO420" s="314"/>
      <c r="AP420" s="314"/>
      <c r="AQ420" s="314"/>
    </row>
    <row r="421" spans="1:43">
      <c r="A421" s="314"/>
      <c r="B421" s="314"/>
      <c r="C421" s="314"/>
      <c r="D421" s="314"/>
      <c r="E421" s="314"/>
      <c r="F421" s="314"/>
      <c r="G421" s="314"/>
      <c r="H421" s="314"/>
      <c r="I421" s="314"/>
      <c r="J421" s="314"/>
      <c r="K421" s="314"/>
      <c r="L421" s="314"/>
      <c r="M421" s="314"/>
      <c r="N421" s="314"/>
      <c r="O421" s="314"/>
      <c r="P421" s="314"/>
      <c r="Q421" s="314"/>
      <c r="R421" s="314"/>
      <c r="S421" s="314"/>
      <c r="T421" s="314"/>
      <c r="U421" s="314"/>
      <c r="V421" s="314"/>
      <c r="W421" s="314"/>
      <c r="X421" s="314"/>
      <c r="Y421" s="314"/>
      <c r="Z421" s="314"/>
      <c r="AA421" s="314"/>
      <c r="AB421" s="314"/>
      <c r="AC421" s="314"/>
      <c r="AD421" s="314"/>
      <c r="AE421" s="314"/>
      <c r="AF421" s="314"/>
      <c r="AG421" s="314"/>
      <c r="AH421" s="314"/>
      <c r="AI421" s="314"/>
      <c r="AJ421" s="314"/>
      <c r="AK421" s="314"/>
      <c r="AL421" s="314"/>
      <c r="AM421" s="314"/>
      <c r="AN421" s="314"/>
      <c r="AO421" s="314"/>
      <c r="AP421" s="314"/>
      <c r="AQ421" s="314"/>
    </row>
    <row r="422" spans="1:43">
      <c r="A422" s="314"/>
      <c r="B422" s="314"/>
      <c r="C422" s="314"/>
      <c r="D422" s="314"/>
      <c r="E422" s="314"/>
      <c r="F422" s="314"/>
      <c r="G422" s="314"/>
      <c r="H422" s="314"/>
      <c r="I422" s="314"/>
      <c r="J422" s="314"/>
      <c r="K422" s="314"/>
      <c r="L422" s="314"/>
      <c r="M422" s="314"/>
      <c r="N422" s="314"/>
      <c r="O422" s="314"/>
      <c r="P422" s="314"/>
      <c r="Q422" s="314"/>
      <c r="R422" s="314"/>
      <c r="S422" s="314"/>
      <c r="T422" s="314"/>
      <c r="U422" s="314"/>
      <c r="V422" s="314"/>
      <c r="W422" s="314"/>
      <c r="X422" s="314"/>
      <c r="Y422" s="314"/>
      <c r="Z422" s="314"/>
      <c r="AA422" s="314"/>
      <c r="AB422" s="314"/>
      <c r="AC422" s="314"/>
      <c r="AD422" s="314"/>
      <c r="AE422" s="314"/>
      <c r="AF422" s="314"/>
      <c r="AG422" s="314"/>
      <c r="AH422" s="314"/>
      <c r="AI422" s="314"/>
      <c r="AJ422" s="314"/>
      <c r="AK422" s="314"/>
      <c r="AL422" s="314"/>
      <c r="AM422" s="314"/>
      <c r="AN422" s="314"/>
      <c r="AO422" s="314"/>
      <c r="AP422" s="314"/>
      <c r="AQ422" s="314"/>
    </row>
    <row r="423" spans="1:43">
      <c r="A423" s="314"/>
      <c r="B423" s="314"/>
      <c r="C423" s="314"/>
      <c r="D423" s="314"/>
      <c r="E423" s="314"/>
      <c r="F423" s="314"/>
      <c r="G423" s="314"/>
      <c r="H423" s="314"/>
      <c r="I423" s="314"/>
      <c r="J423" s="314"/>
      <c r="K423" s="314"/>
      <c r="L423" s="314"/>
      <c r="M423" s="314"/>
      <c r="N423" s="314"/>
      <c r="O423" s="314"/>
      <c r="P423" s="314"/>
      <c r="Q423" s="314"/>
      <c r="R423" s="314"/>
      <c r="S423" s="314"/>
      <c r="T423" s="314"/>
      <c r="U423" s="314"/>
      <c r="V423" s="314"/>
      <c r="W423" s="314"/>
      <c r="X423" s="314"/>
      <c r="Y423" s="314"/>
      <c r="Z423" s="314"/>
      <c r="AA423" s="314"/>
      <c r="AB423" s="314"/>
      <c r="AC423" s="314"/>
      <c r="AD423" s="314"/>
      <c r="AE423" s="314"/>
      <c r="AF423" s="314"/>
      <c r="AG423" s="314"/>
      <c r="AH423" s="314"/>
      <c r="AI423" s="314"/>
      <c r="AJ423" s="314"/>
      <c r="AK423" s="314"/>
      <c r="AL423" s="314"/>
      <c r="AM423" s="314"/>
      <c r="AN423" s="314"/>
      <c r="AO423" s="314"/>
      <c r="AP423" s="314"/>
      <c r="AQ423" s="314"/>
    </row>
    <row r="424" spans="1:43">
      <c r="A424" s="314"/>
      <c r="B424" s="314"/>
      <c r="C424" s="314"/>
      <c r="D424" s="314"/>
      <c r="E424" s="314"/>
      <c r="F424" s="314"/>
      <c r="G424" s="314"/>
      <c r="H424" s="314"/>
      <c r="I424" s="314"/>
      <c r="J424" s="314"/>
      <c r="K424" s="314"/>
      <c r="L424" s="314"/>
      <c r="M424" s="314"/>
      <c r="N424" s="314"/>
      <c r="O424" s="314"/>
      <c r="P424" s="314"/>
      <c r="Q424" s="314"/>
      <c r="R424" s="314"/>
      <c r="S424" s="314"/>
      <c r="T424" s="314"/>
      <c r="U424" s="314"/>
      <c r="V424" s="314"/>
      <c r="W424" s="314"/>
      <c r="X424" s="314"/>
      <c r="Y424" s="314"/>
      <c r="Z424" s="314"/>
      <c r="AA424" s="314"/>
      <c r="AB424" s="314"/>
      <c r="AC424" s="314"/>
      <c r="AD424" s="314"/>
      <c r="AE424" s="314"/>
      <c r="AF424" s="314"/>
      <c r="AG424" s="314"/>
      <c r="AH424" s="314"/>
      <c r="AI424" s="314"/>
      <c r="AJ424" s="314"/>
      <c r="AK424" s="314"/>
      <c r="AL424" s="314"/>
      <c r="AM424" s="314"/>
      <c r="AN424" s="314"/>
      <c r="AO424" s="314"/>
      <c r="AP424" s="314"/>
      <c r="AQ424" s="314"/>
    </row>
    <row r="425" spans="1:43">
      <c r="A425" s="314"/>
      <c r="B425" s="314"/>
      <c r="C425" s="314"/>
      <c r="D425" s="314"/>
      <c r="E425" s="314"/>
      <c r="F425" s="314"/>
      <c r="G425" s="314"/>
      <c r="H425" s="314"/>
      <c r="I425" s="314"/>
      <c r="J425" s="314"/>
      <c r="K425" s="314"/>
      <c r="L425" s="314"/>
      <c r="M425" s="314"/>
      <c r="N425" s="314"/>
      <c r="O425" s="314"/>
      <c r="P425" s="314"/>
      <c r="Q425" s="314"/>
      <c r="R425" s="314"/>
      <c r="S425" s="314"/>
      <c r="T425" s="314"/>
      <c r="U425" s="314"/>
      <c r="V425" s="314"/>
      <c r="W425" s="314"/>
      <c r="X425" s="314"/>
      <c r="Y425" s="314"/>
      <c r="Z425" s="314"/>
      <c r="AA425" s="314"/>
      <c r="AB425" s="314"/>
      <c r="AC425" s="314"/>
      <c r="AD425" s="314"/>
      <c r="AE425" s="314"/>
      <c r="AF425" s="314"/>
      <c r="AG425" s="314"/>
      <c r="AH425" s="314"/>
      <c r="AI425" s="314"/>
      <c r="AJ425" s="314"/>
      <c r="AK425" s="314"/>
      <c r="AL425" s="314"/>
      <c r="AM425" s="314"/>
      <c r="AN425" s="314"/>
      <c r="AO425" s="314"/>
      <c r="AP425" s="314"/>
      <c r="AQ425" s="314"/>
    </row>
    <row r="426" spans="1:43">
      <c r="A426" s="314"/>
      <c r="B426" s="314"/>
      <c r="C426" s="314"/>
      <c r="D426" s="314"/>
      <c r="E426" s="314"/>
      <c r="F426" s="314"/>
      <c r="G426" s="314"/>
      <c r="H426" s="314"/>
      <c r="I426" s="314"/>
      <c r="J426" s="314"/>
      <c r="K426" s="314"/>
      <c r="L426" s="314"/>
      <c r="M426" s="314"/>
      <c r="N426" s="314"/>
      <c r="O426" s="314"/>
      <c r="P426" s="314"/>
      <c r="Q426" s="314"/>
      <c r="R426" s="314"/>
      <c r="S426" s="314"/>
      <c r="T426" s="314"/>
      <c r="U426" s="314"/>
      <c r="V426" s="314"/>
      <c r="W426" s="314"/>
      <c r="X426" s="314"/>
      <c r="Y426" s="314"/>
      <c r="Z426" s="314"/>
      <c r="AA426" s="314"/>
      <c r="AB426" s="314"/>
      <c r="AC426" s="314"/>
      <c r="AD426" s="314"/>
      <c r="AE426" s="314"/>
      <c r="AF426" s="314"/>
      <c r="AG426" s="314"/>
      <c r="AH426" s="314"/>
      <c r="AI426" s="314"/>
      <c r="AJ426" s="314"/>
      <c r="AK426" s="314"/>
      <c r="AL426" s="314"/>
      <c r="AM426" s="314"/>
      <c r="AN426" s="314"/>
      <c r="AO426" s="314"/>
      <c r="AP426" s="314"/>
      <c r="AQ426" s="314"/>
    </row>
    <row r="427" spans="1:43">
      <c r="A427" s="314"/>
      <c r="B427" s="314"/>
      <c r="C427" s="314"/>
      <c r="D427" s="314"/>
      <c r="E427" s="314"/>
      <c r="F427" s="314"/>
      <c r="G427" s="314"/>
      <c r="H427" s="314"/>
      <c r="I427" s="314"/>
      <c r="J427" s="314"/>
      <c r="K427" s="314"/>
      <c r="L427" s="314"/>
      <c r="M427" s="314"/>
      <c r="N427" s="314"/>
      <c r="O427" s="314"/>
      <c r="P427" s="314"/>
      <c r="Q427" s="314"/>
      <c r="R427" s="314"/>
      <c r="S427" s="314"/>
      <c r="T427" s="314"/>
      <c r="U427" s="314"/>
      <c r="V427" s="314"/>
      <c r="W427" s="314"/>
      <c r="X427" s="314"/>
      <c r="Y427" s="314"/>
      <c r="Z427" s="314"/>
      <c r="AA427" s="314"/>
      <c r="AB427" s="314"/>
      <c r="AC427" s="314"/>
      <c r="AD427" s="314"/>
      <c r="AE427" s="314"/>
      <c r="AF427" s="314"/>
      <c r="AG427" s="314"/>
      <c r="AH427" s="314"/>
      <c r="AI427" s="314"/>
      <c r="AJ427" s="314"/>
      <c r="AK427" s="314"/>
      <c r="AL427" s="314"/>
      <c r="AM427" s="314"/>
      <c r="AN427" s="314"/>
      <c r="AO427" s="314"/>
      <c r="AP427" s="314"/>
      <c r="AQ427" s="314"/>
    </row>
    <row r="428" spans="1:43">
      <c r="A428" s="314"/>
      <c r="B428" s="314"/>
      <c r="C428" s="314"/>
      <c r="D428" s="314"/>
      <c r="E428" s="314"/>
      <c r="F428" s="314"/>
      <c r="G428" s="314"/>
      <c r="H428" s="314"/>
      <c r="I428" s="314"/>
      <c r="J428" s="314"/>
      <c r="K428" s="314"/>
      <c r="L428" s="314"/>
      <c r="M428" s="314"/>
      <c r="N428" s="314"/>
      <c r="O428" s="314"/>
      <c r="P428" s="314"/>
      <c r="Q428" s="314"/>
      <c r="R428" s="314"/>
      <c r="S428" s="314"/>
      <c r="T428" s="314"/>
      <c r="U428" s="314"/>
      <c r="V428" s="314"/>
      <c r="W428" s="314"/>
      <c r="X428" s="314"/>
      <c r="Y428" s="314"/>
      <c r="Z428" s="314"/>
      <c r="AA428" s="314"/>
      <c r="AB428" s="314"/>
      <c r="AC428" s="314"/>
      <c r="AD428" s="314"/>
      <c r="AE428" s="314"/>
      <c r="AF428" s="314"/>
      <c r="AG428" s="314"/>
      <c r="AH428" s="314"/>
      <c r="AI428" s="314"/>
      <c r="AJ428" s="314"/>
      <c r="AK428" s="314"/>
      <c r="AL428" s="314"/>
      <c r="AM428" s="314"/>
      <c r="AN428" s="314"/>
      <c r="AO428" s="314"/>
      <c r="AP428" s="314"/>
      <c r="AQ428" s="314"/>
    </row>
    <row r="429" spans="1:43">
      <c r="A429" s="314"/>
      <c r="B429" s="314"/>
      <c r="C429" s="314"/>
      <c r="D429" s="314"/>
      <c r="E429" s="314"/>
      <c r="F429" s="314"/>
      <c r="G429" s="314"/>
      <c r="H429" s="314"/>
      <c r="I429" s="314"/>
      <c r="J429" s="314"/>
      <c r="K429" s="314"/>
      <c r="L429" s="314"/>
      <c r="M429" s="314"/>
      <c r="N429" s="314"/>
      <c r="O429" s="314"/>
      <c r="P429" s="314"/>
      <c r="Q429" s="314"/>
      <c r="R429" s="314"/>
      <c r="S429" s="314"/>
      <c r="T429" s="314"/>
      <c r="U429" s="314"/>
      <c r="V429" s="314"/>
      <c r="W429" s="314"/>
      <c r="X429" s="314"/>
      <c r="Y429" s="314"/>
      <c r="Z429" s="314"/>
      <c r="AA429" s="314"/>
      <c r="AB429" s="314"/>
      <c r="AC429" s="314"/>
      <c r="AD429" s="314"/>
      <c r="AE429" s="314"/>
      <c r="AF429" s="314"/>
      <c r="AG429" s="314"/>
      <c r="AH429" s="314"/>
      <c r="AI429" s="314"/>
      <c r="AJ429" s="314"/>
      <c r="AK429" s="314"/>
      <c r="AL429" s="314"/>
      <c r="AM429" s="314"/>
      <c r="AN429" s="314"/>
      <c r="AO429" s="314"/>
      <c r="AP429" s="314"/>
      <c r="AQ429" s="314"/>
    </row>
    <row r="430" spans="1:43">
      <c r="A430" s="314"/>
      <c r="B430" s="314"/>
      <c r="C430" s="314"/>
      <c r="D430" s="314"/>
      <c r="E430" s="314"/>
      <c r="F430" s="314"/>
      <c r="G430" s="314"/>
      <c r="H430" s="314"/>
      <c r="I430" s="314"/>
      <c r="J430" s="314"/>
      <c r="K430" s="314"/>
      <c r="L430" s="314"/>
      <c r="M430" s="314"/>
      <c r="N430" s="314"/>
      <c r="O430" s="314"/>
      <c r="P430" s="314"/>
      <c r="Q430" s="314"/>
      <c r="R430" s="314"/>
      <c r="S430" s="314"/>
      <c r="T430" s="314"/>
      <c r="U430" s="314"/>
      <c r="V430" s="314"/>
      <c r="W430" s="314"/>
      <c r="X430" s="314"/>
      <c r="Y430" s="314"/>
      <c r="Z430" s="314"/>
      <c r="AA430" s="314"/>
      <c r="AB430" s="314"/>
      <c r="AC430" s="314"/>
      <c r="AD430" s="314"/>
      <c r="AE430" s="314"/>
      <c r="AF430" s="314"/>
      <c r="AG430" s="314"/>
      <c r="AH430" s="314"/>
      <c r="AI430" s="314"/>
      <c r="AJ430" s="314"/>
      <c r="AK430" s="314"/>
      <c r="AL430" s="314"/>
      <c r="AM430" s="314"/>
      <c r="AN430" s="314"/>
      <c r="AO430" s="314"/>
      <c r="AP430" s="314"/>
      <c r="AQ430" s="314"/>
    </row>
    <row r="431" spans="1:43">
      <c r="A431" s="314"/>
      <c r="B431" s="314"/>
      <c r="C431" s="314"/>
      <c r="D431" s="314"/>
      <c r="E431" s="314"/>
      <c r="F431" s="314"/>
      <c r="G431" s="314"/>
      <c r="H431" s="314"/>
      <c r="I431" s="314"/>
      <c r="J431" s="314"/>
      <c r="K431" s="314"/>
      <c r="L431" s="314"/>
      <c r="M431" s="314"/>
      <c r="N431" s="314"/>
      <c r="O431" s="314"/>
      <c r="P431" s="314"/>
      <c r="Q431" s="314"/>
      <c r="R431" s="314"/>
      <c r="S431" s="314"/>
      <c r="T431" s="314"/>
      <c r="U431" s="314"/>
      <c r="V431" s="314"/>
      <c r="W431" s="314"/>
      <c r="X431" s="314"/>
      <c r="Y431" s="314"/>
      <c r="Z431" s="314"/>
      <c r="AA431" s="314"/>
      <c r="AB431" s="314"/>
      <c r="AC431" s="314"/>
      <c r="AD431" s="314"/>
      <c r="AE431" s="314"/>
      <c r="AF431" s="314"/>
      <c r="AG431" s="314"/>
      <c r="AH431" s="314"/>
      <c r="AI431" s="314"/>
      <c r="AJ431" s="314"/>
      <c r="AK431" s="314"/>
      <c r="AL431" s="314"/>
      <c r="AM431" s="314"/>
      <c r="AN431" s="314"/>
      <c r="AO431" s="314"/>
      <c r="AP431" s="314"/>
      <c r="AQ431" s="314"/>
    </row>
    <row r="432" spans="1:43">
      <c r="A432" s="314"/>
      <c r="B432" s="314"/>
      <c r="C432" s="314"/>
      <c r="D432" s="314"/>
      <c r="E432" s="314"/>
      <c r="F432" s="314"/>
      <c r="G432" s="314"/>
      <c r="H432" s="314"/>
      <c r="I432" s="314"/>
      <c r="J432" s="314"/>
      <c r="K432" s="314"/>
      <c r="L432" s="314"/>
      <c r="M432" s="314"/>
      <c r="N432" s="314"/>
      <c r="O432" s="314"/>
      <c r="P432" s="314"/>
      <c r="Q432" s="314"/>
      <c r="R432" s="314"/>
      <c r="S432" s="314"/>
      <c r="T432" s="314"/>
      <c r="U432" s="314"/>
      <c r="V432" s="314"/>
      <c r="W432" s="314"/>
      <c r="X432" s="314"/>
      <c r="Y432" s="314"/>
      <c r="Z432" s="314"/>
      <c r="AA432" s="314"/>
      <c r="AB432" s="314"/>
      <c r="AC432" s="314"/>
      <c r="AD432" s="314"/>
      <c r="AE432" s="314"/>
      <c r="AF432" s="314"/>
      <c r="AG432" s="314"/>
      <c r="AH432" s="314"/>
      <c r="AI432" s="314"/>
      <c r="AJ432" s="314"/>
      <c r="AK432" s="314"/>
      <c r="AL432" s="314"/>
      <c r="AM432" s="314"/>
      <c r="AN432" s="314"/>
      <c r="AO432" s="314"/>
      <c r="AP432" s="314"/>
      <c r="AQ432" s="314"/>
    </row>
    <row r="433" spans="1:43">
      <c r="A433" s="314"/>
      <c r="B433" s="314"/>
      <c r="C433" s="314"/>
      <c r="D433" s="314"/>
      <c r="E433" s="314"/>
      <c r="F433" s="314"/>
      <c r="G433" s="314"/>
      <c r="H433" s="314"/>
      <c r="I433" s="314"/>
      <c r="J433" s="314"/>
      <c r="K433" s="314"/>
      <c r="L433" s="314"/>
      <c r="M433" s="314"/>
      <c r="N433" s="314"/>
      <c r="O433" s="314"/>
      <c r="P433" s="314"/>
      <c r="Q433" s="314"/>
      <c r="R433" s="314"/>
      <c r="S433" s="314"/>
      <c r="T433" s="314"/>
      <c r="U433" s="314"/>
      <c r="V433" s="314"/>
      <c r="W433" s="314"/>
      <c r="X433" s="314"/>
      <c r="Y433" s="314"/>
      <c r="Z433" s="314"/>
      <c r="AA433" s="314"/>
      <c r="AB433" s="314"/>
      <c r="AC433" s="314"/>
      <c r="AD433" s="314"/>
      <c r="AE433" s="314"/>
      <c r="AF433" s="314"/>
      <c r="AG433" s="314"/>
      <c r="AH433" s="314"/>
      <c r="AI433" s="314"/>
      <c r="AJ433" s="314"/>
      <c r="AK433" s="314"/>
      <c r="AL433" s="314"/>
      <c r="AM433" s="314"/>
      <c r="AN433" s="314"/>
      <c r="AO433" s="314"/>
      <c r="AP433" s="314"/>
      <c r="AQ433" s="314"/>
    </row>
    <row r="434" spans="1:43">
      <c r="A434" s="314"/>
      <c r="B434" s="314"/>
      <c r="C434" s="314"/>
      <c r="D434" s="314"/>
      <c r="E434" s="314"/>
      <c r="F434" s="314"/>
      <c r="G434" s="314"/>
      <c r="H434" s="314"/>
      <c r="I434" s="314"/>
      <c r="J434" s="314"/>
      <c r="K434" s="314"/>
      <c r="L434" s="314"/>
      <c r="M434" s="314"/>
      <c r="N434" s="314"/>
      <c r="O434" s="314"/>
      <c r="P434" s="314"/>
      <c r="Q434" s="314"/>
      <c r="R434" s="314"/>
      <c r="S434" s="314"/>
      <c r="T434" s="314"/>
      <c r="U434" s="314"/>
      <c r="V434" s="314"/>
      <c r="W434" s="314"/>
      <c r="X434" s="314"/>
      <c r="Y434" s="314"/>
      <c r="Z434" s="314"/>
      <c r="AA434" s="314"/>
      <c r="AB434" s="314"/>
      <c r="AC434" s="314"/>
      <c r="AD434" s="314"/>
      <c r="AE434" s="314"/>
      <c r="AF434" s="314"/>
      <c r="AG434" s="314"/>
      <c r="AH434" s="314"/>
      <c r="AI434" s="314"/>
      <c r="AJ434" s="314"/>
      <c r="AK434" s="314"/>
      <c r="AL434" s="314"/>
      <c r="AM434" s="314"/>
      <c r="AN434" s="314"/>
      <c r="AO434" s="314"/>
      <c r="AP434" s="314"/>
      <c r="AQ434" s="314"/>
    </row>
    <row r="435" spans="1:43">
      <c r="A435" s="314"/>
      <c r="B435" s="314"/>
      <c r="C435" s="314"/>
      <c r="D435" s="314"/>
      <c r="E435" s="314"/>
      <c r="F435" s="314"/>
      <c r="G435" s="314"/>
      <c r="H435" s="314"/>
      <c r="I435" s="314"/>
      <c r="J435" s="314"/>
      <c r="K435" s="314"/>
      <c r="L435" s="314"/>
      <c r="M435" s="314"/>
      <c r="N435" s="314"/>
      <c r="O435" s="314"/>
      <c r="P435" s="314"/>
      <c r="Q435" s="314"/>
      <c r="R435" s="314"/>
      <c r="S435" s="314"/>
      <c r="T435" s="314"/>
      <c r="U435" s="314"/>
      <c r="V435" s="314"/>
      <c r="W435" s="314"/>
      <c r="X435" s="314"/>
      <c r="Y435" s="314"/>
      <c r="Z435" s="314"/>
      <c r="AA435" s="314"/>
      <c r="AB435" s="314"/>
      <c r="AC435" s="314"/>
      <c r="AD435" s="314"/>
      <c r="AE435" s="314"/>
      <c r="AF435" s="314"/>
      <c r="AG435" s="314"/>
      <c r="AH435" s="314"/>
      <c r="AI435" s="314"/>
      <c r="AJ435" s="314"/>
      <c r="AK435" s="314"/>
      <c r="AL435" s="314"/>
      <c r="AM435" s="314"/>
      <c r="AN435" s="314"/>
      <c r="AO435" s="314"/>
      <c r="AP435" s="314"/>
      <c r="AQ435" s="314"/>
    </row>
    <row r="436" spans="1:43">
      <c r="A436" s="314"/>
      <c r="B436" s="314"/>
      <c r="C436" s="314"/>
      <c r="D436" s="314"/>
      <c r="E436" s="314"/>
      <c r="F436" s="314"/>
      <c r="G436" s="314"/>
      <c r="H436" s="314"/>
      <c r="I436" s="314"/>
      <c r="J436" s="314"/>
      <c r="K436" s="314"/>
      <c r="L436" s="314"/>
      <c r="M436" s="314"/>
      <c r="N436" s="314"/>
      <c r="O436" s="314"/>
      <c r="P436" s="314"/>
      <c r="Q436" s="314"/>
      <c r="R436" s="314"/>
      <c r="S436" s="314"/>
      <c r="T436" s="314"/>
      <c r="U436" s="314"/>
      <c r="V436" s="314"/>
      <c r="W436" s="314"/>
      <c r="X436" s="314"/>
      <c r="Y436" s="314"/>
      <c r="Z436" s="314"/>
      <c r="AA436" s="314"/>
      <c r="AB436" s="314"/>
      <c r="AC436" s="314"/>
      <c r="AD436" s="314"/>
      <c r="AE436" s="314"/>
      <c r="AF436" s="314"/>
      <c r="AG436" s="314"/>
      <c r="AH436" s="314"/>
      <c r="AI436" s="314"/>
      <c r="AJ436" s="314"/>
      <c r="AK436" s="314"/>
      <c r="AL436" s="314"/>
      <c r="AM436" s="314"/>
      <c r="AN436" s="314"/>
      <c r="AO436" s="314"/>
      <c r="AP436" s="314"/>
      <c r="AQ436" s="314"/>
    </row>
    <row r="437" spans="1:43">
      <c r="A437" s="314"/>
      <c r="B437" s="314"/>
      <c r="C437" s="314"/>
      <c r="D437" s="314"/>
      <c r="E437" s="314"/>
      <c r="F437" s="314"/>
      <c r="G437" s="314"/>
      <c r="H437" s="314"/>
      <c r="I437" s="314"/>
      <c r="J437" s="314"/>
      <c r="K437" s="314"/>
      <c r="L437" s="314"/>
      <c r="M437" s="314"/>
      <c r="N437" s="314"/>
      <c r="O437" s="314"/>
      <c r="P437" s="314"/>
      <c r="Q437" s="314"/>
      <c r="R437" s="314"/>
      <c r="S437" s="314"/>
      <c r="T437" s="314"/>
      <c r="U437" s="314"/>
      <c r="V437" s="314"/>
      <c r="W437" s="314"/>
      <c r="X437" s="314"/>
      <c r="Y437" s="314"/>
      <c r="Z437" s="314"/>
      <c r="AA437" s="314"/>
      <c r="AB437" s="314"/>
      <c r="AC437" s="314"/>
      <c r="AD437" s="314"/>
      <c r="AE437" s="314"/>
      <c r="AF437" s="314"/>
      <c r="AG437" s="314"/>
      <c r="AH437" s="314"/>
      <c r="AI437" s="314"/>
      <c r="AJ437" s="314"/>
      <c r="AK437" s="314"/>
      <c r="AL437" s="314"/>
      <c r="AM437" s="314"/>
      <c r="AN437" s="314"/>
      <c r="AO437" s="314"/>
      <c r="AP437" s="314"/>
      <c r="AQ437" s="314"/>
    </row>
    <row r="438" spans="1:43">
      <c r="A438" s="314"/>
      <c r="B438" s="314"/>
      <c r="C438" s="314"/>
      <c r="D438" s="314"/>
      <c r="E438" s="314"/>
      <c r="F438" s="314"/>
      <c r="G438" s="314"/>
      <c r="H438" s="314"/>
      <c r="I438" s="314"/>
      <c r="J438" s="314"/>
      <c r="K438" s="314"/>
      <c r="L438" s="314"/>
      <c r="M438" s="314"/>
      <c r="N438" s="314"/>
      <c r="O438" s="314"/>
      <c r="P438" s="314"/>
      <c r="Q438" s="314"/>
      <c r="R438" s="314"/>
      <c r="S438" s="314"/>
      <c r="T438" s="314"/>
      <c r="U438" s="314"/>
      <c r="V438" s="314"/>
      <c r="W438" s="314"/>
      <c r="X438" s="314"/>
      <c r="Y438" s="314"/>
      <c r="Z438" s="314"/>
      <c r="AA438" s="314"/>
      <c r="AB438" s="314"/>
      <c r="AC438" s="314"/>
      <c r="AD438" s="314"/>
      <c r="AE438" s="314"/>
      <c r="AF438" s="314"/>
      <c r="AG438" s="314"/>
      <c r="AH438" s="314"/>
      <c r="AI438" s="314"/>
      <c r="AJ438" s="314"/>
      <c r="AK438" s="314"/>
      <c r="AL438" s="314"/>
      <c r="AM438" s="314"/>
      <c r="AN438" s="314"/>
      <c r="AO438" s="314"/>
      <c r="AP438" s="314"/>
      <c r="AQ438" s="314"/>
    </row>
    <row r="439" spans="1:43">
      <c r="A439" s="314"/>
      <c r="B439" s="314"/>
      <c r="C439" s="314"/>
      <c r="D439" s="314"/>
      <c r="E439" s="314"/>
      <c r="F439" s="314"/>
      <c r="G439" s="314"/>
      <c r="H439" s="314"/>
      <c r="I439" s="314"/>
      <c r="J439" s="314"/>
      <c r="K439" s="314"/>
      <c r="L439" s="314"/>
      <c r="M439" s="314"/>
      <c r="N439" s="314"/>
      <c r="O439" s="314"/>
      <c r="P439" s="314"/>
      <c r="Q439" s="314"/>
      <c r="R439" s="314"/>
      <c r="S439" s="314"/>
      <c r="T439" s="314"/>
      <c r="U439" s="314"/>
      <c r="V439" s="314"/>
      <c r="W439" s="314"/>
      <c r="X439" s="314"/>
      <c r="Y439" s="314"/>
      <c r="Z439" s="314"/>
      <c r="AA439" s="314"/>
      <c r="AB439" s="314"/>
      <c r="AC439" s="314"/>
      <c r="AD439" s="314"/>
      <c r="AE439" s="314"/>
      <c r="AF439" s="314"/>
      <c r="AG439" s="314"/>
      <c r="AH439" s="314"/>
      <c r="AI439" s="314"/>
      <c r="AJ439" s="314"/>
      <c r="AK439" s="314"/>
      <c r="AL439" s="314"/>
      <c r="AM439" s="314"/>
      <c r="AN439" s="314"/>
      <c r="AO439" s="314"/>
      <c r="AP439" s="314"/>
      <c r="AQ439" s="314"/>
    </row>
    <row r="440" spans="1:43">
      <c r="A440" s="314"/>
      <c r="B440" s="314"/>
      <c r="C440" s="314"/>
      <c r="D440" s="314"/>
      <c r="E440" s="314"/>
      <c r="F440" s="314"/>
      <c r="G440" s="314"/>
      <c r="H440" s="314"/>
      <c r="I440" s="314"/>
      <c r="J440" s="314"/>
      <c r="K440" s="314"/>
      <c r="L440" s="314"/>
      <c r="M440" s="314"/>
      <c r="N440" s="314"/>
      <c r="O440" s="314"/>
      <c r="P440" s="314"/>
      <c r="Q440" s="314"/>
      <c r="R440" s="314"/>
      <c r="S440" s="314"/>
      <c r="T440" s="314"/>
      <c r="U440" s="314"/>
      <c r="V440" s="314"/>
      <c r="W440" s="314"/>
      <c r="X440" s="314"/>
      <c r="Y440" s="314"/>
      <c r="Z440" s="314"/>
      <c r="AA440" s="314"/>
      <c r="AB440" s="314"/>
      <c r="AC440" s="314"/>
      <c r="AD440" s="314"/>
      <c r="AE440" s="314"/>
      <c r="AF440" s="314"/>
      <c r="AG440" s="314"/>
      <c r="AH440" s="314"/>
      <c r="AI440" s="314"/>
      <c r="AJ440" s="314"/>
      <c r="AK440" s="314"/>
      <c r="AL440" s="314"/>
      <c r="AM440" s="314"/>
      <c r="AN440" s="314"/>
      <c r="AO440" s="314"/>
      <c r="AP440" s="314"/>
      <c r="AQ440" s="314"/>
    </row>
    <row r="441" spans="1:43">
      <c r="A441" s="314"/>
      <c r="B441" s="314"/>
      <c r="C441" s="314"/>
      <c r="D441" s="314"/>
      <c r="E441" s="314"/>
      <c r="F441" s="314"/>
      <c r="G441" s="314"/>
      <c r="H441" s="314"/>
      <c r="I441" s="314"/>
      <c r="J441" s="314"/>
      <c r="K441" s="314"/>
      <c r="L441" s="314"/>
      <c r="M441" s="314"/>
      <c r="N441" s="314"/>
      <c r="O441" s="314"/>
      <c r="P441" s="314"/>
      <c r="Q441" s="314"/>
      <c r="R441" s="314"/>
      <c r="S441" s="314"/>
      <c r="T441" s="314"/>
      <c r="U441" s="314"/>
      <c r="V441" s="314"/>
      <c r="W441" s="314"/>
      <c r="X441" s="314"/>
      <c r="Y441" s="314"/>
      <c r="Z441" s="314"/>
      <c r="AA441" s="314"/>
      <c r="AB441" s="314"/>
      <c r="AC441" s="314"/>
      <c r="AD441" s="314"/>
      <c r="AE441" s="314"/>
      <c r="AF441" s="314"/>
      <c r="AG441" s="314"/>
      <c r="AH441" s="314"/>
      <c r="AI441" s="314"/>
      <c r="AJ441" s="314"/>
      <c r="AK441" s="314"/>
      <c r="AL441" s="314"/>
      <c r="AM441" s="314"/>
      <c r="AN441" s="314"/>
      <c r="AO441" s="314"/>
      <c r="AP441" s="314"/>
      <c r="AQ441" s="314"/>
    </row>
    <row r="442" spans="1:43">
      <c r="A442" s="314"/>
      <c r="B442" s="314"/>
      <c r="C442" s="314"/>
      <c r="D442" s="314"/>
      <c r="E442" s="314"/>
      <c r="F442" s="314"/>
      <c r="G442" s="314"/>
      <c r="H442" s="314"/>
      <c r="I442" s="314"/>
      <c r="J442" s="314"/>
      <c r="K442" s="314"/>
      <c r="L442" s="314"/>
      <c r="M442" s="314"/>
      <c r="N442" s="314"/>
      <c r="O442" s="314"/>
      <c r="P442" s="314"/>
      <c r="Q442" s="314"/>
      <c r="R442" s="314"/>
      <c r="S442" s="314"/>
      <c r="T442" s="314"/>
      <c r="U442" s="314"/>
      <c r="V442" s="314"/>
      <c r="W442" s="314"/>
      <c r="X442" s="314"/>
      <c r="Y442" s="314"/>
      <c r="Z442" s="314"/>
      <c r="AA442" s="314"/>
      <c r="AB442" s="314"/>
      <c r="AC442" s="314"/>
      <c r="AD442" s="314"/>
      <c r="AE442" s="314"/>
      <c r="AF442" s="314"/>
      <c r="AG442" s="314"/>
      <c r="AH442" s="314"/>
      <c r="AI442" s="314"/>
      <c r="AJ442" s="314"/>
      <c r="AK442" s="314"/>
      <c r="AL442" s="314"/>
      <c r="AM442" s="314"/>
      <c r="AN442" s="314"/>
      <c r="AO442" s="314"/>
      <c r="AP442" s="314"/>
      <c r="AQ442" s="314"/>
    </row>
    <row r="443" spans="1:43">
      <c r="A443" s="314"/>
      <c r="B443" s="314"/>
      <c r="C443" s="314"/>
      <c r="D443" s="314"/>
      <c r="E443" s="314"/>
      <c r="F443" s="314"/>
      <c r="G443" s="314"/>
      <c r="H443" s="314"/>
      <c r="I443" s="314"/>
      <c r="J443" s="314"/>
      <c r="K443" s="314"/>
      <c r="L443" s="314"/>
      <c r="M443" s="314"/>
      <c r="N443" s="314"/>
      <c r="O443" s="314"/>
      <c r="P443" s="314"/>
      <c r="Q443" s="314"/>
      <c r="R443" s="314"/>
      <c r="S443" s="314"/>
      <c r="T443" s="314"/>
      <c r="U443" s="314"/>
      <c r="V443" s="314"/>
      <c r="W443" s="314"/>
      <c r="X443" s="314"/>
      <c r="Y443" s="314"/>
      <c r="Z443" s="314"/>
      <c r="AA443" s="314"/>
      <c r="AB443" s="314"/>
      <c r="AC443" s="314"/>
      <c r="AD443" s="314"/>
      <c r="AE443" s="314"/>
      <c r="AF443" s="314"/>
      <c r="AG443" s="314"/>
      <c r="AH443" s="314"/>
      <c r="AI443" s="314"/>
      <c r="AJ443" s="314"/>
      <c r="AK443" s="314"/>
      <c r="AL443" s="314"/>
      <c r="AM443" s="314"/>
      <c r="AN443" s="314"/>
      <c r="AO443" s="314"/>
      <c r="AP443" s="314"/>
      <c r="AQ443" s="314"/>
    </row>
    <row r="444" spans="1:43">
      <c r="A444" s="314"/>
      <c r="B444" s="314"/>
      <c r="C444" s="314"/>
      <c r="D444" s="314"/>
      <c r="E444" s="314"/>
      <c r="F444" s="314"/>
      <c r="G444" s="314"/>
      <c r="H444" s="314"/>
      <c r="I444" s="314"/>
      <c r="J444" s="314"/>
      <c r="K444" s="314"/>
      <c r="L444" s="314"/>
      <c r="M444" s="314"/>
      <c r="N444" s="314"/>
      <c r="O444" s="314"/>
      <c r="P444" s="314"/>
      <c r="Q444" s="314"/>
      <c r="R444" s="314"/>
      <c r="S444" s="314"/>
      <c r="T444" s="314"/>
      <c r="U444" s="314"/>
      <c r="V444" s="314"/>
      <c r="W444" s="314"/>
      <c r="X444" s="314"/>
      <c r="Y444" s="314"/>
      <c r="Z444" s="314"/>
      <c r="AA444" s="314"/>
      <c r="AB444" s="314"/>
      <c r="AC444" s="314"/>
      <c r="AD444" s="314"/>
      <c r="AE444" s="314"/>
      <c r="AF444" s="314"/>
      <c r="AG444" s="314"/>
      <c r="AH444" s="314"/>
      <c r="AI444" s="314"/>
      <c r="AJ444" s="314"/>
      <c r="AK444" s="314"/>
      <c r="AL444" s="314"/>
      <c r="AM444" s="314"/>
      <c r="AN444" s="314"/>
      <c r="AO444" s="314"/>
      <c r="AP444" s="314"/>
      <c r="AQ444" s="314"/>
    </row>
    <row r="445" spans="1:43">
      <c r="A445" s="314"/>
      <c r="B445" s="314"/>
      <c r="C445" s="314"/>
      <c r="D445" s="314"/>
      <c r="E445" s="314"/>
      <c r="F445" s="314"/>
      <c r="G445" s="314"/>
      <c r="H445" s="314"/>
      <c r="I445" s="314"/>
      <c r="J445" s="314"/>
      <c r="K445" s="314"/>
      <c r="L445" s="314"/>
      <c r="M445" s="314"/>
      <c r="N445" s="314"/>
      <c r="O445" s="314"/>
      <c r="P445" s="314"/>
      <c r="Q445" s="314"/>
      <c r="R445" s="314"/>
      <c r="S445" s="314"/>
      <c r="T445" s="314"/>
      <c r="U445" s="314"/>
      <c r="V445" s="314"/>
      <c r="W445" s="314"/>
      <c r="X445" s="314"/>
      <c r="Y445" s="314"/>
      <c r="Z445" s="314"/>
      <c r="AA445" s="314"/>
      <c r="AB445" s="314"/>
      <c r="AC445" s="314"/>
      <c r="AD445" s="314"/>
      <c r="AE445" s="314"/>
      <c r="AF445" s="314"/>
      <c r="AG445" s="314"/>
      <c r="AH445" s="314"/>
      <c r="AI445" s="314"/>
      <c r="AJ445" s="314"/>
      <c r="AK445" s="314"/>
      <c r="AL445" s="314"/>
      <c r="AM445" s="314"/>
      <c r="AN445" s="314"/>
      <c r="AO445" s="314"/>
      <c r="AP445" s="314"/>
      <c r="AQ445" s="314"/>
    </row>
    <row r="446" spans="1:43">
      <c r="A446" s="314"/>
      <c r="B446" s="314"/>
      <c r="C446" s="314"/>
      <c r="D446" s="314"/>
      <c r="E446" s="314"/>
      <c r="F446" s="314"/>
      <c r="G446" s="314"/>
      <c r="H446" s="314"/>
      <c r="I446" s="314"/>
      <c r="J446" s="314"/>
      <c r="K446" s="314"/>
      <c r="L446" s="314"/>
      <c r="M446" s="314"/>
      <c r="N446" s="314"/>
      <c r="O446" s="314"/>
      <c r="P446" s="314"/>
      <c r="Q446" s="314"/>
      <c r="R446" s="314"/>
      <c r="S446" s="314"/>
      <c r="T446" s="314"/>
      <c r="U446" s="314"/>
      <c r="V446" s="314"/>
      <c r="W446" s="314"/>
      <c r="X446" s="314"/>
      <c r="Y446" s="314"/>
      <c r="Z446" s="314"/>
      <c r="AA446" s="314"/>
      <c r="AB446" s="314"/>
      <c r="AC446" s="314"/>
      <c r="AD446" s="314"/>
      <c r="AE446" s="314"/>
      <c r="AF446" s="314"/>
      <c r="AG446" s="314"/>
      <c r="AH446" s="314"/>
      <c r="AI446" s="314"/>
      <c r="AJ446" s="314"/>
      <c r="AK446" s="314"/>
      <c r="AL446" s="314"/>
      <c r="AM446" s="314"/>
      <c r="AN446" s="314"/>
      <c r="AO446" s="314"/>
      <c r="AP446" s="314"/>
      <c r="AQ446" s="314"/>
    </row>
    <row r="447" spans="1:43">
      <c r="A447" s="314"/>
      <c r="B447" s="314"/>
      <c r="C447" s="314"/>
      <c r="D447" s="314"/>
      <c r="E447" s="314"/>
      <c r="F447" s="314"/>
      <c r="G447" s="314"/>
      <c r="H447" s="314"/>
      <c r="I447" s="314"/>
      <c r="J447" s="314"/>
      <c r="K447" s="314"/>
      <c r="L447" s="314"/>
      <c r="M447" s="314"/>
      <c r="N447" s="314"/>
      <c r="O447" s="314"/>
      <c r="P447" s="314"/>
      <c r="Q447" s="314"/>
      <c r="R447" s="314"/>
      <c r="S447" s="314"/>
      <c r="T447" s="314"/>
      <c r="U447" s="314"/>
      <c r="V447" s="314"/>
      <c r="W447" s="314"/>
      <c r="X447" s="314"/>
      <c r="Y447" s="314"/>
      <c r="Z447" s="314"/>
      <c r="AA447" s="314"/>
      <c r="AB447" s="314"/>
      <c r="AC447" s="314"/>
      <c r="AD447" s="314"/>
      <c r="AE447" s="314"/>
      <c r="AF447" s="314"/>
      <c r="AG447" s="314"/>
      <c r="AH447" s="314"/>
      <c r="AI447" s="314"/>
      <c r="AJ447" s="314"/>
      <c r="AK447" s="314"/>
      <c r="AL447" s="314"/>
      <c r="AM447" s="314"/>
      <c r="AN447" s="314"/>
      <c r="AO447" s="314"/>
      <c r="AP447" s="314"/>
      <c r="AQ447" s="314"/>
    </row>
    <row r="448" spans="1:43">
      <c r="A448" s="314"/>
      <c r="B448" s="314"/>
      <c r="C448" s="314"/>
      <c r="D448" s="314"/>
      <c r="E448" s="314"/>
      <c r="F448" s="314"/>
      <c r="G448" s="314"/>
      <c r="H448" s="314"/>
      <c r="I448" s="314"/>
      <c r="J448" s="314"/>
      <c r="K448" s="314"/>
      <c r="L448" s="314"/>
      <c r="M448" s="314"/>
      <c r="N448" s="314"/>
      <c r="O448" s="314"/>
      <c r="P448" s="314"/>
      <c r="Q448" s="314"/>
      <c r="R448" s="314"/>
      <c r="S448" s="314"/>
      <c r="T448" s="314"/>
      <c r="U448" s="314"/>
      <c r="V448" s="314"/>
      <c r="W448" s="314"/>
      <c r="X448" s="314"/>
      <c r="Y448" s="314"/>
      <c r="Z448" s="314"/>
      <c r="AA448" s="314"/>
      <c r="AB448" s="314"/>
      <c r="AC448" s="314"/>
      <c r="AD448" s="314"/>
      <c r="AE448" s="314"/>
      <c r="AF448" s="314"/>
      <c r="AG448" s="314"/>
      <c r="AH448" s="314"/>
      <c r="AI448" s="314"/>
      <c r="AJ448" s="314"/>
      <c r="AK448" s="314"/>
      <c r="AL448" s="314"/>
      <c r="AM448" s="314"/>
      <c r="AN448" s="314"/>
      <c r="AO448" s="314"/>
      <c r="AP448" s="314"/>
      <c r="AQ448" s="314"/>
    </row>
    <row r="449" spans="1:43">
      <c r="A449" s="314"/>
      <c r="B449" s="314"/>
      <c r="C449" s="314"/>
      <c r="D449" s="314"/>
      <c r="E449" s="314"/>
      <c r="F449" s="314"/>
      <c r="G449" s="314"/>
      <c r="H449" s="314"/>
      <c r="I449" s="314"/>
      <c r="J449" s="314"/>
      <c r="K449" s="314"/>
      <c r="L449" s="314"/>
      <c r="M449" s="314"/>
      <c r="N449" s="314"/>
      <c r="O449" s="314"/>
      <c r="P449" s="314"/>
      <c r="Q449" s="314"/>
      <c r="R449" s="314"/>
      <c r="S449" s="314"/>
      <c r="T449" s="314"/>
      <c r="U449" s="314"/>
      <c r="V449" s="314"/>
      <c r="W449" s="314"/>
      <c r="X449" s="314"/>
      <c r="Y449" s="314"/>
      <c r="Z449" s="314"/>
      <c r="AA449" s="314"/>
      <c r="AB449" s="314"/>
      <c r="AC449" s="314"/>
      <c r="AD449" s="314"/>
      <c r="AE449" s="314"/>
      <c r="AF449" s="314"/>
      <c r="AG449" s="314"/>
      <c r="AH449" s="314"/>
      <c r="AI449" s="314"/>
      <c r="AJ449" s="314"/>
      <c r="AK449" s="314"/>
      <c r="AL449" s="314"/>
      <c r="AM449" s="314"/>
      <c r="AN449" s="314"/>
      <c r="AO449" s="314"/>
      <c r="AP449" s="314"/>
      <c r="AQ449" s="314"/>
    </row>
    <row r="450" spans="1:43">
      <c r="A450" s="314"/>
      <c r="B450" s="314"/>
      <c r="C450" s="314"/>
      <c r="D450" s="314"/>
      <c r="E450" s="314"/>
      <c r="F450" s="314"/>
      <c r="G450" s="314"/>
      <c r="H450" s="314"/>
      <c r="I450" s="314"/>
      <c r="J450" s="314"/>
      <c r="K450" s="314"/>
      <c r="L450" s="314"/>
      <c r="M450" s="314"/>
      <c r="N450" s="314"/>
      <c r="O450" s="314"/>
      <c r="P450" s="314"/>
      <c r="Q450" s="314"/>
      <c r="R450" s="314"/>
      <c r="S450" s="314"/>
      <c r="T450" s="314"/>
      <c r="U450" s="314"/>
      <c r="V450" s="314"/>
      <c r="W450" s="314"/>
      <c r="X450" s="314"/>
      <c r="Y450" s="314"/>
      <c r="Z450" s="314"/>
      <c r="AA450" s="314"/>
      <c r="AB450" s="314"/>
      <c r="AC450" s="314"/>
      <c r="AD450" s="314"/>
      <c r="AE450" s="314"/>
      <c r="AF450" s="314"/>
      <c r="AG450" s="314"/>
      <c r="AH450" s="314"/>
      <c r="AI450" s="314"/>
      <c r="AJ450" s="314"/>
      <c r="AK450" s="314"/>
      <c r="AL450" s="314"/>
      <c r="AM450" s="314"/>
      <c r="AN450" s="314"/>
      <c r="AO450" s="314"/>
      <c r="AP450" s="314"/>
      <c r="AQ450" s="314"/>
    </row>
    <row r="451" spans="1:43">
      <c r="A451" s="314"/>
      <c r="B451" s="314"/>
      <c r="C451" s="314"/>
      <c r="D451" s="314"/>
      <c r="E451" s="314"/>
      <c r="F451" s="314"/>
      <c r="G451" s="314"/>
      <c r="H451" s="314"/>
      <c r="I451" s="314"/>
      <c r="J451" s="314"/>
      <c r="K451" s="314"/>
      <c r="L451" s="314"/>
      <c r="M451" s="314"/>
      <c r="N451" s="314"/>
      <c r="O451" s="314"/>
      <c r="P451" s="314"/>
      <c r="Q451" s="314"/>
      <c r="R451" s="314"/>
      <c r="S451" s="314"/>
      <c r="T451" s="314"/>
      <c r="U451" s="314"/>
      <c r="V451" s="314"/>
      <c r="W451" s="314"/>
      <c r="X451" s="314"/>
      <c r="Y451" s="314"/>
      <c r="Z451" s="314"/>
      <c r="AA451" s="314"/>
      <c r="AB451" s="314"/>
      <c r="AC451" s="314"/>
      <c r="AD451" s="314"/>
      <c r="AE451" s="314"/>
      <c r="AF451" s="314"/>
      <c r="AG451" s="314"/>
      <c r="AH451" s="314"/>
      <c r="AI451" s="314"/>
      <c r="AJ451" s="314"/>
      <c r="AK451" s="314"/>
      <c r="AL451" s="314"/>
      <c r="AM451" s="314"/>
      <c r="AN451" s="314"/>
      <c r="AO451" s="314"/>
      <c r="AP451" s="314"/>
      <c r="AQ451" s="314"/>
    </row>
    <row r="452" spans="1:43">
      <c r="A452" s="314"/>
      <c r="B452" s="314"/>
      <c r="C452" s="314"/>
      <c r="D452" s="314"/>
      <c r="E452" s="314"/>
      <c r="F452" s="314"/>
      <c r="G452" s="314"/>
      <c r="H452" s="314"/>
      <c r="I452" s="314"/>
      <c r="J452" s="314"/>
      <c r="K452" s="314"/>
      <c r="L452" s="314"/>
      <c r="M452" s="314"/>
      <c r="N452" s="314"/>
      <c r="O452" s="314"/>
      <c r="P452" s="314"/>
      <c r="Q452" s="314"/>
      <c r="R452" s="314"/>
      <c r="S452" s="314"/>
      <c r="T452" s="314"/>
      <c r="U452" s="314"/>
      <c r="V452" s="314"/>
      <c r="W452" s="314"/>
      <c r="X452" s="314"/>
      <c r="Y452" s="314"/>
      <c r="Z452" s="314"/>
      <c r="AA452" s="314"/>
      <c r="AB452" s="314"/>
      <c r="AC452" s="314"/>
      <c r="AD452" s="314"/>
      <c r="AE452" s="314"/>
      <c r="AF452" s="314"/>
      <c r="AG452" s="314"/>
      <c r="AH452" s="314"/>
      <c r="AI452" s="314"/>
      <c r="AJ452" s="314"/>
      <c r="AK452" s="314"/>
      <c r="AL452" s="314"/>
      <c r="AM452" s="314"/>
      <c r="AN452" s="314"/>
      <c r="AO452" s="314"/>
      <c r="AP452" s="314"/>
      <c r="AQ452" s="314"/>
    </row>
    <row r="453" spans="1:43">
      <c r="A453" s="314"/>
      <c r="B453" s="314"/>
      <c r="C453" s="314"/>
      <c r="D453" s="314"/>
      <c r="E453" s="314"/>
      <c r="F453" s="314"/>
      <c r="G453" s="314"/>
      <c r="H453" s="314"/>
      <c r="I453" s="314"/>
      <c r="J453" s="314"/>
      <c r="K453" s="314"/>
      <c r="L453" s="314"/>
      <c r="M453" s="314"/>
      <c r="N453" s="314"/>
      <c r="O453" s="314"/>
      <c r="P453" s="314"/>
      <c r="Q453" s="314"/>
      <c r="R453" s="314"/>
      <c r="S453" s="314"/>
      <c r="T453" s="314"/>
      <c r="U453" s="314"/>
      <c r="V453" s="314"/>
      <c r="W453" s="314"/>
      <c r="X453" s="314"/>
      <c r="Y453" s="314"/>
      <c r="Z453" s="314"/>
      <c r="AA453" s="314"/>
      <c r="AB453" s="314"/>
      <c r="AC453" s="314"/>
      <c r="AD453" s="314"/>
      <c r="AE453" s="314"/>
      <c r="AF453" s="314"/>
      <c r="AG453" s="314"/>
      <c r="AH453" s="314"/>
      <c r="AI453" s="314"/>
      <c r="AJ453" s="314"/>
      <c r="AK453" s="314"/>
      <c r="AL453" s="314"/>
      <c r="AM453" s="314"/>
      <c r="AN453" s="314"/>
      <c r="AO453" s="314"/>
      <c r="AP453" s="314"/>
      <c r="AQ453" s="314"/>
    </row>
    <row r="454" spans="1:43">
      <c r="A454" s="314"/>
      <c r="B454" s="314"/>
      <c r="C454" s="314"/>
      <c r="D454" s="314"/>
      <c r="E454" s="314"/>
      <c r="F454" s="314"/>
      <c r="G454" s="314"/>
      <c r="H454" s="314"/>
      <c r="I454" s="314"/>
      <c r="J454" s="314"/>
      <c r="K454" s="314"/>
      <c r="L454" s="314"/>
      <c r="M454" s="314"/>
      <c r="N454" s="314"/>
      <c r="O454" s="314"/>
      <c r="P454" s="314"/>
      <c r="Q454" s="314"/>
      <c r="R454" s="314"/>
      <c r="S454" s="314"/>
      <c r="T454" s="314"/>
      <c r="U454" s="314"/>
      <c r="V454" s="314"/>
      <c r="W454" s="314"/>
      <c r="X454" s="314"/>
      <c r="Y454" s="314"/>
      <c r="Z454" s="314"/>
      <c r="AA454" s="314"/>
      <c r="AB454" s="314"/>
      <c r="AC454" s="314"/>
      <c r="AD454" s="314"/>
      <c r="AE454" s="314"/>
      <c r="AF454" s="314"/>
      <c r="AG454" s="314"/>
      <c r="AH454" s="314"/>
      <c r="AI454" s="314"/>
      <c r="AJ454" s="314"/>
      <c r="AK454" s="314"/>
      <c r="AL454" s="314"/>
      <c r="AM454" s="314"/>
      <c r="AN454" s="314"/>
      <c r="AO454" s="314"/>
      <c r="AP454" s="314"/>
      <c r="AQ454" s="314"/>
    </row>
    <row r="455" spans="1:43">
      <c r="A455" s="314"/>
      <c r="B455" s="314"/>
      <c r="C455" s="314"/>
      <c r="D455" s="314"/>
      <c r="E455" s="314"/>
      <c r="F455" s="314"/>
      <c r="G455" s="314"/>
      <c r="H455" s="314"/>
      <c r="I455" s="314"/>
      <c r="J455" s="314"/>
      <c r="K455" s="314"/>
      <c r="L455" s="314"/>
      <c r="M455" s="314"/>
      <c r="N455" s="314"/>
      <c r="O455" s="314"/>
      <c r="P455" s="314"/>
      <c r="Q455" s="314"/>
      <c r="R455" s="314"/>
      <c r="S455" s="314"/>
      <c r="T455" s="314"/>
      <c r="U455" s="314"/>
      <c r="V455" s="314"/>
      <c r="W455" s="314"/>
      <c r="X455" s="314"/>
      <c r="Y455" s="314"/>
      <c r="Z455" s="314"/>
      <c r="AA455" s="314"/>
      <c r="AB455" s="314"/>
      <c r="AC455" s="314"/>
      <c r="AD455" s="314"/>
      <c r="AE455" s="314"/>
      <c r="AF455" s="314"/>
      <c r="AG455" s="314"/>
      <c r="AH455" s="314"/>
      <c r="AI455" s="314"/>
      <c r="AJ455" s="314"/>
      <c r="AK455" s="314"/>
      <c r="AL455" s="314"/>
      <c r="AM455" s="314"/>
      <c r="AN455" s="314"/>
      <c r="AO455" s="314"/>
      <c r="AP455" s="314"/>
      <c r="AQ455" s="314"/>
    </row>
    <row r="456" spans="1:43">
      <c r="A456" s="314"/>
      <c r="B456" s="314"/>
      <c r="C456" s="314"/>
      <c r="D456" s="314"/>
      <c r="E456" s="314"/>
      <c r="F456" s="314"/>
      <c r="G456" s="314"/>
      <c r="H456" s="314"/>
      <c r="I456" s="314"/>
      <c r="J456" s="314"/>
      <c r="K456" s="314"/>
      <c r="L456" s="314"/>
      <c r="M456" s="314"/>
      <c r="N456" s="314"/>
      <c r="O456" s="314"/>
      <c r="P456" s="314"/>
      <c r="Q456" s="314"/>
      <c r="R456" s="314"/>
      <c r="S456" s="314"/>
      <c r="T456" s="314"/>
      <c r="U456" s="314"/>
      <c r="V456" s="314"/>
      <c r="W456" s="314"/>
      <c r="X456" s="314"/>
      <c r="Y456" s="314"/>
      <c r="Z456" s="314"/>
      <c r="AA456" s="314"/>
      <c r="AB456" s="314"/>
      <c r="AC456" s="314"/>
      <c r="AD456" s="314"/>
      <c r="AE456" s="314"/>
      <c r="AF456" s="314"/>
      <c r="AG456" s="314"/>
      <c r="AH456" s="314"/>
      <c r="AI456" s="314"/>
      <c r="AJ456" s="314"/>
      <c r="AK456" s="314"/>
      <c r="AL456" s="314"/>
      <c r="AM456" s="314"/>
      <c r="AN456" s="314"/>
      <c r="AO456" s="314"/>
      <c r="AP456" s="314"/>
      <c r="AQ456" s="314"/>
    </row>
    <row r="457" spans="1:43">
      <c r="A457" s="314"/>
      <c r="B457" s="314"/>
      <c r="C457" s="314"/>
      <c r="D457" s="314"/>
      <c r="E457" s="314"/>
      <c r="F457" s="314"/>
      <c r="G457" s="314"/>
      <c r="H457" s="314"/>
      <c r="I457" s="314"/>
      <c r="J457" s="314"/>
      <c r="K457" s="314"/>
      <c r="L457" s="314"/>
      <c r="M457" s="314"/>
      <c r="N457" s="314"/>
      <c r="O457" s="314"/>
      <c r="P457" s="314"/>
      <c r="Q457" s="314"/>
      <c r="R457" s="314"/>
      <c r="S457" s="314"/>
      <c r="T457" s="314"/>
      <c r="U457" s="314"/>
      <c r="V457" s="314"/>
      <c r="W457" s="314"/>
      <c r="X457" s="314"/>
      <c r="Y457" s="314"/>
      <c r="Z457" s="314"/>
      <c r="AA457" s="314"/>
      <c r="AB457" s="314"/>
      <c r="AC457" s="314"/>
      <c r="AD457" s="314"/>
      <c r="AE457" s="314"/>
      <c r="AF457" s="314"/>
      <c r="AG457" s="314"/>
      <c r="AH457" s="314"/>
      <c r="AI457" s="314"/>
      <c r="AJ457" s="314"/>
      <c r="AK457" s="314"/>
      <c r="AL457" s="314"/>
      <c r="AM457" s="314"/>
      <c r="AN457" s="314"/>
      <c r="AO457" s="314"/>
      <c r="AP457" s="314"/>
      <c r="AQ457" s="314"/>
    </row>
    <row r="458" spans="1:43">
      <c r="A458" s="314"/>
      <c r="B458" s="314"/>
      <c r="C458" s="314"/>
      <c r="D458" s="314"/>
      <c r="E458" s="314"/>
      <c r="F458" s="314"/>
      <c r="G458" s="314"/>
      <c r="H458" s="314"/>
      <c r="I458" s="314"/>
      <c r="J458" s="314"/>
      <c r="K458" s="314"/>
      <c r="L458" s="314"/>
      <c r="M458" s="314"/>
      <c r="N458" s="314"/>
      <c r="O458" s="314"/>
      <c r="P458" s="314"/>
      <c r="Q458" s="314"/>
      <c r="R458" s="314"/>
      <c r="S458" s="314"/>
      <c r="T458" s="314"/>
      <c r="U458" s="314"/>
      <c r="V458" s="314"/>
      <c r="W458" s="314"/>
      <c r="X458" s="314"/>
      <c r="Y458" s="314"/>
      <c r="Z458" s="314"/>
      <c r="AA458" s="314"/>
      <c r="AB458" s="314"/>
      <c r="AC458" s="314"/>
      <c r="AD458" s="314"/>
      <c r="AE458" s="314"/>
      <c r="AF458" s="314"/>
      <c r="AG458" s="314"/>
      <c r="AH458" s="314"/>
      <c r="AI458" s="314"/>
      <c r="AJ458" s="314"/>
      <c r="AK458" s="314"/>
      <c r="AL458" s="314"/>
      <c r="AM458" s="314"/>
      <c r="AN458" s="314"/>
      <c r="AO458" s="314"/>
      <c r="AP458" s="314"/>
      <c r="AQ458" s="314"/>
    </row>
    <row r="459" spans="1:43">
      <c r="A459" s="314"/>
      <c r="B459" s="314"/>
      <c r="C459" s="314"/>
      <c r="D459" s="314"/>
      <c r="E459" s="314"/>
      <c r="F459" s="314"/>
      <c r="G459" s="314"/>
      <c r="H459" s="314"/>
      <c r="I459" s="314"/>
      <c r="J459" s="314"/>
      <c r="K459" s="314"/>
      <c r="L459" s="314"/>
      <c r="M459" s="314"/>
      <c r="N459" s="314"/>
      <c r="O459" s="314"/>
      <c r="P459" s="314"/>
      <c r="Q459" s="314"/>
      <c r="R459" s="314"/>
      <c r="S459" s="314"/>
      <c r="T459" s="314"/>
      <c r="U459" s="314"/>
      <c r="V459" s="314"/>
      <c r="W459" s="314"/>
      <c r="X459" s="314"/>
      <c r="Y459" s="314"/>
      <c r="Z459" s="314"/>
      <c r="AA459" s="314"/>
      <c r="AB459" s="314"/>
      <c r="AC459" s="314"/>
      <c r="AD459" s="314"/>
      <c r="AE459" s="314"/>
      <c r="AF459" s="314"/>
      <c r="AG459" s="314"/>
      <c r="AH459" s="314"/>
      <c r="AI459" s="314"/>
      <c r="AJ459" s="314"/>
      <c r="AK459" s="314"/>
      <c r="AL459" s="314"/>
      <c r="AM459" s="314"/>
      <c r="AN459" s="314"/>
      <c r="AO459" s="314"/>
      <c r="AP459" s="314"/>
      <c r="AQ459" s="314"/>
    </row>
    <row r="460" spans="1:43">
      <c r="A460" s="314"/>
      <c r="B460" s="314"/>
      <c r="C460" s="314"/>
      <c r="D460" s="314"/>
      <c r="E460" s="314"/>
      <c r="F460" s="314"/>
      <c r="G460" s="314"/>
      <c r="H460" s="314"/>
      <c r="I460" s="314"/>
      <c r="J460" s="314"/>
      <c r="K460" s="314"/>
      <c r="L460" s="314"/>
      <c r="M460" s="314"/>
      <c r="N460" s="314"/>
      <c r="O460" s="314"/>
      <c r="P460" s="314"/>
      <c r="Q460" s="314"/>
      <c r="R460" s="314"/>
      <c r="S460" s="314"/>
      <c r="T460" s="314"/>
      <c r="U460" s="314"/>
      <c r="V460" s="314"/>
      <c r="W460" s="314"/>
      <c r="X460" s="314"/>
      <c r="Y460" s="314"/>
      <c r="Z460" s="314"/>
      <c r="AA460" s="314"/>
      <c r="AB460" s="314"/>
      <c r="AC460" s="314"/>
      <c r="AD460" s="314"/>
      <c r="AE460" s="314"/>
      <c r="AF460" s="314"/>
      <c r="AG460" s="314"/>
      <c r="AH460" s="314"/>
      <c r="AI460" s="314"/>
      <c r="AJ460" s="314"/>
      <c r="AK460" s="314"/>
      <c r="AL460" s="314"/>
      <c r="AM460" s="314"/>
      <c r="AN460" s="314"/>
      <c r="AO460" s="314"/>
      <c r="AP460" s="314"/>
      <c r="AQ460" s="314"/>
    </row>
    <row r="461" spans="1:43">
      <c r="A461" s="314"/>
      <c r="B461" s="314"/>
      <c r="C461" s="314"/>
      <c r="D461" s="314"/>
      <c r="E461" s="314"/>
      <c r="F461" s="314"/>
      <c r="G461" s="314"/>
      <c r="H461" s="314"/>
      <c r="I461" s="314"/>
      <c r="J461" s="314"/>
      <c r="K461" s="314"/>
      <c r="L461" s="314"/>
      <c r="M461" s="314"/>
      <c r="N461" s="314"/>
      <c r="O461" s="314"/>
      <c r="P461" s="314"/>
      <c r="Q461" s="314"/>
      <c r="R461" s="314"/>
      <c r="S461" s="314"/>
      <c r="T461" s="314"/>
      <c r="U461" s="314"/>
      <c r="V461" s="314"/>
      <c r="W461" s="314"/>
      <c r="X461" s="314"/>
      <c r="Y461" s="314"/>
      <c r="Z461" s="314"/>
      <c r="AA461" s="314"/>
      <c r="AB461" s="314"/>
      <c r="AC461" s="314"/>
      <c r="AD461" s="314"/>
      <c r="AE461" s="314"/>
      <c r="AF461" s="314"/>
      <c r="AG461" s="314"/>
      <c r="AH461" s="314"/>
      <c r="AI461" s="314"/>
      <c r="AJ461" s="314"/>
      <c r="AK461" s="314"/>
      <c r="AL461" s="314"/>
      <c r="AM461" s="314"/>
      <c r="AN461" s="314"/>
      <c r="AO461" s="314"/>
      <c r="AP461" s="314"/>
      <c r="AQ461" s="314"/>
    </row>
    <row r="462" spans="1:43">
      <c r="A462" s="314"/>
      <c r="B462" s="314"/>
      <c r="C462" s="314"/>
      <c r="D462" s="314"/>
      <c r="E462" s="314"/>
      <c r="F462" s="314"/>
      <c r="G462" s="314"/>
      <c r="H462" s="314"/>
      <c r="I462" s="314"/>
      <c r="J462" s="314"/>
      <c r="K462" s="314"/>
      <c r="L462" s="314"/>
      <c r="M462" s="314"/>
      <c r="N462" s="314"/>
      <c r="O462" s="314"/>
      <c r="P462" s="314"/>
      <c r="Q462" s="314"/>
      <c r="R462" s="314"/>
      <c r="S462" s="314"/>
      <c r="T462" s="314"/>
      <c r="U462" s="314"/>
      <c r="V462" s="314"/>
      <c r="W462" s="314"/>
      <c r="X462" s="314"/>
      <c r="Y462" s="314"/>
      <c r="Z462" s="314"/>
      <c r="AA462" s="314"/>
      <c r="AB462" s="314"/>
      <c r="AC462" s="314"/>
      <c r="AD462" s="314"/>
      <c r="AE462" s="314"/>
      <c r="AF462" s="314"/>
      <c r="AG462" s="314"/>
      <c r="AH462" s="314"/>
      <c r="AI462" s="314"/>
      <c r="AJ462" s="314"/>
      <c r="AK462" s="314"/>
      <c r="AL462" s="314"/>
      <c r="AM462" s="314"/>
      <c r="AN462" s="314"/>
      <c r="AO462" s="314"/>
      <c r="AP462" s="314"/>
      <c r="AQ462" s="314"/>
    </row>
    <row r="463" spans="1:43">
      <c r="A463" s="314"/>
      <c r="B463" s="314"/>
      <c r="C463" s="314"/>
      <c r="D463" s="314"/>
      <c r="E463" s="314"/>
      <c r="F463" s="314"/>
      <c r="G463" s="314"/>
      <c r="H463" s="314"/>
      <c r="I463" s="314"/>
      <c r="J463" s="314"/>
      <c r="K463" s="314"/>
      <c r="L463" s="314"/>
      <c r="M463" s="314"/>
      <c r="N463" s="314"/>
      <c r="O463" s="314"/>
      <c r="P463" s="314"/>
      <c r="Q463" s="314"/>
      <c r="R463" s="314"/>
      <c r="S463" s="314"/>
      <c r="T463" s="314"/>
      <c r="U463" s="314"/>
      <c r="V463" s="314"/>
      <c r="W463" s="314"/>
      <c r="X463" s="314"/>
      <c r="Y463" s="314"/>
      <c r="Z463" s="314"/>
      <c r="AA463" s="314"/>
      <c r="AB463" s="314"/>
      <c r="AC463" s="314"/>
      <c r="AD463" s="314"/>
      <c r="AE463" s="314"/>
      <c r="AF463" s="314"/>
      <c r="AG463" s="314"/>
      <c r="AH463" s="314"/>
      <c r="AI463" s="314"/>
      <c r="AJ463" s="314"/>
      <c r="AK463" s="314"/>
      <c r="AL463" s="314"/>
      <c r="AM463" s="314"/>
      <c r="AN463" s="314"/>
      <c r="AO463" s="314"/>
      <c r="AP463" s="314"/>
      <c r="AQ463" s="314"/>
    </row>
    <row r="464" spans="1:43">
      <c r="A464" s="314"/>
      <c r="B464" s="314"/>
      <c r="C464" s="314"/>
      <c r="D464" s="314"/>
      <c r="E464" s="314"/>
      <c r="F464" s="314"/>
      <c r="G464" s="314"/>
      <c r="H464" s="314"/>
      <c r="I464" s="314"/>
      <c r="J464" s="314"/>
      <c r="K464" s="314"/>
      <c r="L464" s="314"/>
      <c r="M464" s="314"/>
      <c r="N464" s="314"/>
      <c r="O464" s="314"/>
      <c r="P464" s="314"/>
      <c r="Q464" s="314"/>
      <c r="R464" s="314"/>
      <c r="S464" s="314"/>
      <c r="T464" s="314"/>
      <c r="U464" s="314"/>
      <c r="V464" s="314"/>
      <c r="W464" s="314"/>
      <c r="X464" s="314"/>
      <c r="Y464" s="314"/>
      <c r="Z464" s="314"/>
      <c r="AA464" s="314"/>
      <c r="AB464" s="314"/>
      <c r="AC464" s="314"/>
      <c r="AD464" s="314"/>
      <c r="AE464" s="314"/>
      <c r="AF464" s="314"/>
      <c r="AG464" s="314"/>
      <c r="AH464" s="314"/>
      <c r="AI464" s="314"/>
      <c r="AJ464" s="314"/>
      <c r="AK464" s="314"/>
      <c r="AL464" s="314"/>
      <c r="AM464" s="314"/>
      <c r="AN464" s="314"/>
      <c r="AO464" s="314"/>
      <c r="AP464" s="314"/>
      <c r="AQ464" s="314"/>
    </row>
    <row r="465" spans="1:43">
      <c r="A465" s="314"/>
      <c r="B465" s="314"/>
      <c r="C465" s="314"/>
      <c r="D465" s="314"/>
      <c r="E465" s="314"/>
      <c r="F465" s="314"/>
      <c r="G465" s="314"/>
      <c r="H465" s="314"/>
      <c r="I465" s="314"/>
      <c r="J465" s="314"/>
      <c r="K465" s="314"/>
      <c r="L465" s="314"/>
      <c r="M465" s="314"/>
      <c r="N465" s="314"/>
      <c r="O465" s="314"/>
      <c r="P465" s="314"/>
      <c r="Q465" s="314"/>
      <c r="R465" s="314"/>
      <c r="S465" s="314"/>
      <c r="T465" s="314"/>
      <c r="U465" s="314"/>
      <c r="V465" s="314"/>
      <c r="W465" s="314"/>
      <c r="X465" s="314"/>
      <c r="Y465" s="314"/>
      <c r="Z465" s="314"/>
      <c r="AA465" s="314"/>
      <c r="AB465" s="314"/>
      <c r="AC465" s="314"/>
      <c r="AD465" s="314"/>
      <c r="AE465" s="314"/>
      <c r="AF465" s="314"/>
      <c r="AG465" s="314"/>
      <c r="AH465" s="314"/>
      <c r="AI465" s="314"/>
      <c r="AJ465" s="314"/>
      <c r="AK465" s="314"/>
      <c r="AL465" s="314"/>
      <c r="AM465" s="314"/>
      <c r="AN465" s="314"/>
      <c r="AO465" s="314"/>
      <c r="AP465" s="314"/>
      <c r="AQ465" s="314"/>
    </row>
    <row r="466" spans="1:43">
      <c r="A466" s="314"/>
      <c r="B466" s="314"/>
      <c r="C466" s="314"/>
      <c r="D466" s="314"/>
      <c r="E466" s="314"/>
      <c r="F466" s="314"/>
      <c r="G466" s="314"/>
      <c r="H466" s="314"/>
      <c r="I466" s="314"/>
      <c r="J466" s="314"/>
      <c r="K466" s="314"/>
      <c r="L466" s="314"/>
      <c r="M466" s="314"/>
      <c r="N466" s="314"/>
      <c r="O466" s="314"/>
      <c r="P466" s="314"/>
      <c r="Q466" s="314"/>
      <c r="R466" s="314"/>
      <c r="S466" s="314"/>
      <c r="T466" s="314"/>
      <c r="U466" s="314"/>
      <c r="V466" s="314"/>
      <c r="W466" s="314"/>
      <c r="X466" s="314"/>
      <c r="Y466" s="314"/>
      <c r="Z466" s="314"/>
      <c r="AA466" s="314"/>
      <c r="AB466" s="314"/>
      <c r="AC466" s="314"/>
      <c r="AD466" s="314"/>
      <c r="AE466" s="314"/>
      <c r="AF466" s="314"/>
      <c r="AG466" s="314"/>
      <c r="AH466" s="314"/>
      <c r="AI466" s="314"/>
      <c r="AJ466" s="314"/>
      <c r="AK466" s="314"/>
      <c r="AL466" s="314"/>
      <c r="AM466" s="314"/>
      <c r="AN466" s="314"/>
      <c r="AO466" s="314"/>
      <c r="AP466" s="314"/>
      <c r="AQ466" s="314"/>
    </row>
    <row r="467" spans="1:43">
      <c r="A467" s="314"/>
      <c r="B467" s="314"/>
      <c r="C467" s="314"/>
      <c r="D467" s="314"/>
      <c r="E467" s="314"/>
      <c r="F467" s="314"/>
      <c r="G467" s="314"/>
      <c r="H467" s="314"/>
      <c r="I467" s="314"/>
      <c r="J467" s="314"/>
      <c r="K467" s="314"/>
      <c r="L467" s="314"/>
      <c r="M467" s="314"/>
      <c r="N467" s="314"/>
      <c r="O467" s="314"/>
      <c r="P467" s="314"/>
      <c r="Q467" s="314"/>
      <c r="R467" s="314"/>
      <c r="S467" s="314"/>
      <c r="T467" s="314"/>
      <c r="U467" s="314"/>
      <c r="V467" s="314"/>
      <c r="W467" s="314"/>
      <c r="X467" s="314"/>
      <c r="Y467" s="314"/>
      <c r="Z467" s="314"/>
      <c r="AA467" s="314"/>
      <c r="AB467" s="314"/>
      <c r="AC467" s="314"/>
      <c r="AD467" s="314"/>
      <c r="AE467" s="314"/>
      <c r="AF467" s="314"/>
      <c r="AG467" s="314"/>
      <c r="AH467" s="314"/>
      <c r="AI467" s="314"/>
      <c r="AJ467" s="314"/>
      <c r="AK467" s="314"/>
      <c r="AL467" s="314"/>
      <c r="AM467" s="314"/>
      <c r="AN467" s="314"/>
      <c r="AO467" s="314"/>
      <c r="AP467" s="314"/>
      <c r="AQ467" s="314"/>
    </row>
    <row r="468" spans="1:43">
      <c r="A468" s="314"/>
      <c r="B468" s="314"/>
      <c r="C468" s="314"/>
      <c r="D468" s="314"/>
      <c r="E468" s="314"/>
      <c r="F468" s="314"/>
      <c r="G468" s="314"/>
      <c r="H468" s="314"/>
      <c r="I468" s="314"/>
      <c r="J468" s="314"/>
      <c r="K468" s="314"/>
      <c r="L468" s="314"/>
      <c r="M468" s="314"/>
      <c r="N468" s="314"/>
      <c r="O468" s="314"/>
      <c r="P468" s="314"/>
      <c r="Q468" s="314"/>
      <c r="R468" s="314"/>
      <c r="S468" s="314"/>
      <c r="T468" s="314"/>
      <c r="U468" s="314"/>
      <c r="V468" s="314"/>
      <c r="W468" s="314"/>
      <c r="X468" s="314"/>
      <c r="Y468" s="314"/>
      <c r="Z468" s="314"/>
      <c r="AA468" s="314"/>
      <c r="AB468" s="314"/>
      <c r="AC468" s="314"/>
      <c r="AD468" s="314"/>
      <c r="AE468" s="314"/>
      <c r="AF468" s="314"/>
      <c r="AG468" s="314"/>
      <c r="AH468" s="314"/>
      <c r="AI468" s="314"/>
      <c r="AJ468" s="314"/>
      <c r="AK468" s="314"/>
      <c r="AL468" s="314"/>
      <c r="AM468" s="314"/>
      <c r="AN468" s="314"/>
      <c r="AO468" s="314"/>
      <c r="AP468" s="314"/>
      <c r="AQ468" s="314"/>
    </row>
    <row r="469" spans="1:43">
      <c r="A469" s="314"/>
      <c r="B469" s="314"/>
      <c r="C469" s="314"/>
      <c r="D469" s="314"/>
      <c r="E469" s="314"/>
      <c r="F469" s="314"/>
      <c r="G469" s="314"/>
      <c r="H469" s="314"/>
      <c r="I469" s="314"/>
      <c r="J469" s="314"/>
      <c r="K469" s="314"/>
      <c r="L469" s="314"/>
      <c r="M469" s="314"/>
      <c r="N469" s="314"/>
      <c r="O469" s="314"/>
      <c r="P469" s="314"/>
      <c r="Q469" s="314"/>
      <c r="R469" s="314"/>
      <c r="S469" s="314"/>
      <c r="T469" s="314"/>
      <c r="U469" s="314"/>
      <c r="V469" s="314"/>
      <c r="W469" s="314"/>
      <c r="X469" s="314"/>
      <c r="Y469" s="314"/>
      <c r="Z469" s="314"/>
      <c r="AA469" s="314"/>
      <c r="AB469" s="314"/>
      <c r="AC469" s="314"/>
      <c r="AD469" s="314"/>
      <c r="AE469" s="314"/>
      <c r="AF469" s="314"/>
      <c r="AG469" s="314"/>
      <c r="AH469" s="314"/>
      <c r="AI469" s="314"/>
      <c r="AJ469" s="314"/>
      <c r="AK469" s="314"/>
      <c r="AL469" s="314"/>
      <c r="AM469" s="314"/>
      <c r="AN469" s="314"/>
      <c r="AO469" s="314"/>
      <c r="AP469" s="314"/>
      <c r="AQ469" s="314"/>
    </row>
    <row r="470" spans="1:43">
      <c r="A470" s="314"/>
      <c r="B470" s="314"/>
      <c r="C470" s="314"/>
      <c r="D470" s="314"/>
      <c r="E470" s="314"/>
      <c r="F470" s="314"/>
      <c r="G470" s="314"/>
      <c r="H470" s="314"/>
      <c r="I470" s="314"/>
      <c r="J470" s="314"/>
      <c r="K470" s="314"/>
      <c r="L470" s="314"/>
      <c r="M470" s="314"/>
      <c r="N470" s="314"/>
      <c r="O470" s="314"/>
      <c r="P470" s="314"/>
      <c r="Q470" s="314"/>
      <c r="R470" s="314"/>
      <c r="S470" s="314"/>
      <c r="T470" s="314"/>
      <c r="U470" s="314"/>
      <c r="V470" s="314"/>
      <c r="W470" s="314"/>
      <c r="X470" s="314"/>
      <c r="Y470" s="314"/>
      <c r="Z470" s="314"/>
      <c r="AA470" s="314"/>
      <c r="AB470" s="314"/>
      <c r="AC470" s="314"/>
      <c r="AD470" s="314"/>
      <c r="AE470" s="314"/>
      <c r="AF470" s="314"/>
      <c r="AG470" s="314"/>
      <c r="AH470" s="314"/>
      <c r="AI470" s="314"/>
      <c r="AJ470" s="314"/>
      <c r="AK470" s="314"/>
      <c r="AL470" s="314"/>
      <c r="AM470" s="314"/>
      <c r="AN470" s="314"/>
      <c r="AO470" s="314"/>
      <c r="AP470" s="314"/>
      <c r="AQ470" s="314"/>
    </row>
    <row r="471" spans="1:43">
      <c r="A471" s="314"/>
      <c r="B471" s="314"/>
      <c r="C471" s="314"/>
      <c r="D471" s="314"/>
      <c r="E471" s="314"/>
      <c r="F471" s="314"/>
      <c r="G471" s="314"/>
      <c r="H471" s="314"/>
      <c r="I471" s="314"/>
      <c r="J471" s="314"/>
      <c r="K471" s="314"/>
      <c r="L471" s="314"/>
      <c r="M471" s="314"/>
      <c r="N471" s="314"/>
      <c r="O471" s="314"/>
      <c r="P471" s="314"/>
      <c r="Q471" s="314"/>
      <c r="R471" s="314"/>
      <c r="S471" s="314"/>
      <c r="T471" s="314"/>
      <c r="U471" s="314"/>
      <c r="V471" s="314"/>
      <c r="W471" s="314"/>
      <c r="X471" s="314"/>
      <c r="Y471" s="314"/>
      <c r="Z471" s="314"/>
      <c r="AA471" s="314"/>
      <c r="AB471" s="314"/>
      <c r="AC471" s="314"/>
      <c r="AD471" s="314"/>
      <c r="AE471" s="314"/>
      <c r="AF471" s="314"/>
      <c r="AG471" s="314"/>
      <c r="AH471" s="314"/>
      <c r="AI471" s="314"/>
      <c r="AJ471" s="314"/>
      <c r="AK471" s="314"/>
      <c r="AL471" s="314"/>
      <c r="AM471" s="314"/>
      <c r="AN471" s="314"/>
      <c r="AO471" s="314"/>
      <c r="AP471" s="314"/>
      <c r="AQ471" s="314"/>
    </row>
    <row r="472" spans="1:43">
      <c r="A472" s="314"/>
      <c r="B472" s="314"/>
      <c r="C472" s="314"/>
      <c r="D472" s="314"/>
      <c r="E472" s="314"/>
      <c r="F472" s="314"/>
      <c r="G472" s="314"/>
      <c r="H472" s="314"/>
      <c r="I472" s="314"/>
      <c r="J472" s="314"/>
      <c r="K472" s="314"/>
      <c r="L472" s="314"/>
      <c r="M472" s="314"/>
      <c r="N472" s="314"/>
      <c r="O472" s="314"/>
      <c r="P472" s="314"/>
      <c r="Q472" s="314"/>
      <c r="R472" s="314"/>
      <c r="S472" s="314"/>
      <c r="T472" s="314"/>
      <c r="U472" s="314"/>
      <c r="V472" s="314"/>
      <c r="W472" s="314"/>
      <c r="X472" s="314"/>
      <c r="Y472" s="314"/>
      <c r="Z472" s="314"/>
      <c r="AA472" s="314"/>
      <c r="AB472" s="314"/>
      <c r="AC472" s="314"/>
      <c r="AD472" s="314"/>
      <c r="AE472" s="314"/>
      <c r="AF472" s="314"/>
      <c r="AG472" s="314"/>
      <c r="AH472" s="314"/>
      <c r="AI472" s="314"/>
      <c r="AJ472" s="314"/>
      <c r="AK472" s="314"/>
      <c r="AL472" s="314"/>
      <c r="AM472" s="314"/>
      <c r="AN472" s="314"/>
      <c r="AO472" s="314"/>
      <c r="AP472" s="314"/>
      <c r="AQ472" s="314"/>
    </row>
    <row r="473" spans="1:43">
      <c r="A473" s="314"/>
      <c r="B473" s="314"/>
      <c r="C473" s="314"/>
      <c r="D473" s="314"/>
      <c r="E473" s="314"/>
      <c r="F473" s="314"/>
      <c r="G473" s="314"/>
      <c r="H473" s="314"/>
      <c r="I473" s="314"/>
      <c r="J473" s="314"/>
      <c r="K473" s="314"/>
      <c r="L473" s="314"/>
      <c r="M473" s="314"/>
      <c r="N473" s="314"/>
      <c r="O473" s="314"/>
      <c r="P473" s="314"/>
      <c r="Q473" s="314"/>
      <c r="R473" s="314"/>
      <c r="S473" s="314"/>
      <c r="T473" s="314"/>
      <c r="U473" s="314"/>
      <c r="V473" s="314"/>
      <c r="W473" s="314"/>
      <c r="X473" s="314"/>
      <c r="Y473" s="314"/>
      <c r="Z473" s="314"/>
      <c r="AA473" s="314"/>
      <c r="AB473" s="314"/>
      <c r="AC473" s="314"/>
      <c r="AD473" s="314"/>
      <c r="AE473" s="314"/>
      <c r="AF473" s="314"/>
      <c r="AG473" s="314"/>
      <c r="AH473" s="314"/>
      <c r="AI473" s="314"/>
      <c r="AJ473" s="314"/>
      <c r="AK473" s="314"/>
      <c r="AL473" s="314"/>
      <c r="AM473" s="314"/>
      <c r="AN473" s="314"/>
      <c r="AO473" s="314"/>
      <c r="AP473" s="314"/>
      <c r="AQ473" s="314"/>
    </row>
    <row r="474" spans="1:43">
      <c r="A474" s="314"/>
      <c r="B474" s="314"/>
      <c r="C474" s="314"/>
      <c r="D474" s="314"/>
      <c r="E474" s="314"/>
      <c r="F474" s="314"/>
      <c r="G474" s="314"/>
      <c r="H474" s="314"/>
      <c r="I474" s="314"/>
      <c r="J474" s="314"/>
      <c r="K474" s="314"/>
      <c r="L474" s="314"/>
      <c r="M474" s="314"/>
      <c r="N474" s="314"/>
      <c r="O474" s="314"/>
      <c r="P474" s="314"/>
      <c r="Q474" s="314"/>
      <c r="R474" s="314"/>
      <c r="S474" s="314"/>
      <c r="T474" s="314"/>
      <c r="U474" s="314"/>
      <c r="V474" s="314"/>
      <c r="W474" s="314"/>
      <c r="X474" s="314"/>
      <c r="Y474" s="314"/>
      <c r="Z474" s="314"/>
      <c r="AA474" s="314"/>
      <c r="AB474" s="314"/>
      <c r="AC474" s="314"/>
      <c r="AD474" s="314"/>
      <c r="AE474" s="314"/>
      <c r="AF474" s="314"/>
      <c r="AG474" s="314"/>
      <c r="AH474" s="314"/>
      <c r="AI474" s="314"/>
      <c r="AJ474" s="314"/>
      <c r="AK474" s="314"/>
      <c r="AL474" s="314"/>
      <c r="AM474" s="314"/>
      <c r="AN474" s="314"/>
      <c r="AO474" s="314"/>
      <c r="AP474" s="314"/>
      <c r="AQ474" s="314"/>
    </row>
    <row r="475" spans="1:43">
      <c r="A475" s="314"/>
      <c r="B475" s="314"/>
      <c r="C475" s="314"/>
      <c r="D475" s="314"/>
      <c r="E475" s="314"/>
      <c r="F475" s="314"/>
      <c r="G475" s="314"/>
      <c r="H475" s="314"/>
      <c r="I475" s="314"/>
      <c r="J475" s="314"/>
      <c r="K475" s="314"/>
      <c r="L475" s="314"/>
      <c r="M475" s="314"/>
      <c r="N475" s="314"/>
      <c r="O475" s="314"/>
      <c r="P475" s="314"/>
      <c r="Q475" s="314"/>
      <c r="R475" s="314"/>
      <c r="S475" s="314"/>
      <c r="T475" s="314"/>
      <c r="U475" s="314"/>
      <c r="V475" s="314"/>
      <c r="W475" s="314"/>
      <c r="X475" s="314"/>
      <c r="Y475" s="314"/>
      <c r="Z475" s="314"/>
      <c r="AA475" s="314"/>
      <c r="AB475" s="314"/>
      <c r="AC475" s="314"/>
      <c r="AD475" s="314"/>
      <c r="AE475" s="314"/>
      <c r="AF475" s="314"/>
      <c r="AG475" s="314"/>
      <c r="AH475" s="314"/>
      <c r="AI475" s="314"/>
      <c r="AJ475" s="314"/>
      <c r="AK475" s="314"/>
      <c r="AL475" s="314"/>
      <c r="AM475" s="314"/>
      <c r="AN475" s="314"/>
      <c r="AO475" s="314"/>
      <c r="AP475" s="314"/>
      <c r="AQ475" s="314"/>
    </row>
    <row r="476" spans="1:43">
      <c r="A476" s="314"/>
      <c r="B476" s="314"/>
      <c r="C476" s="314"/>
      <c r="D476" s="314"/>
      <c r="E476" s="314"/>
      <c r="F476" s="314"/>
      <c r="G476" s="314"/>
      <c r="H476" s="314"/>
      <c r="I476" s="314"/>
      <c r="J476" s="314"/>
      <c r="K476" s="314"/>
      <c r="L476" s="314"/>
      <c r="M476" s="314"/>
      <c r="N476" s="314"/>
      <c r="O476" s="314"/>
      <c r="P476" s="314"/>
      <c r="Q476" s="314"/>
      <c r="R476" s="314"/>
      <c r="S476" s="314"/>
      <c r="T476" s="314"/>
      <c r="U476" s="314"/>
      <c r="V476" s="314"/>
      <c r="W476" s="314"/>
      <c r="X476" s="314"/>
      <c r="Y476" s="314"/>
      <c r="Z476" s="314"/>
      <c r="AA476" s="314"/>
      <c r="AB476" s="314"/>
      <c r="AC476" s="314"/>
      <c r="AD476" s="314"/>
      <c r="AE476" s="314"/>
      <c r="AF476" s="314"/>
      <c r="AG476" s="314"/>
      <c r="AH476" s="314"/>
      <c r="AI476" s="314"/>
      <c r="AJ476" s="314"/>
      <c r="AK476" s="314"/>
      <c r="AL476" s="314"/>
      <c r="AM476" s="314"/>
      <c r="AN476" s="314"/>
      <c r="AO476" s="314"/>
      <c r="AP476" s="314"/>
      <c r="AQ476" s="314"/>
    </row>
    <row r="477" spans="1:43">
      <c r="A477" s="314"/>
      <c r="B477" s="314"/>
      <c r="C477" s="314"/>
      <c r="D477" s="314"/>
      <c r="E477" s="314"/>
      <c r="F477" s="314"/>
      <c r="G477" s="314"/>
      <c r="H477" s="314"/>
      <c r="I477" s="314"/>
      <c r="J477" s="314"/>
      <c r="K477" s="314"/>
      <c r="L477" s="314"/>
      <c r="M477" s="314"/>
      <c r="N477" s="314"/>
      <c r="O477" s="314"/>
      <c r="P477" s="314"/>
      <c r="Q477" s="314"/>
      <c r="R477" s="314"/>
      <c r="S477" s="314"/>
      <c r="T477" s="314"/>
      <c r="U477" s="314"/>
      <c r="V477" s="314"/>
      <c r="W477" s="314"/>
      <c r="X477" s="314"/>
      <c r="Y477" s="314"/>
      <c r="Z477" s="314"/>
      <c r="AA477" s="314"/>
      <c r="AB477" s="314"/>
      <c r="AC477" s="314"/>
      <c r="AD477" s="314"/>
      <c r="AE477" s="314"/>
      <c r="AF477" s="314"/>
      <c r="AG477" s="314"/>
      <c r="AH477" s="314"/>
      <c r="AI477" s="314"/>
      <c r="AJ477" s="314"/>
      <c r="AK477" s="314"/>
      <c r="AL477" s="314"/>
      <c r="AM477" s="314"/>
      <c r="AN477" s="314"/>
      <c r="AO477" s="314"/>
      <c r="AP477" s="314"/>
      <c r="AQ477" s="314"/>
    </row>
    <row r="478" spans="1:43">
      <c r="A478" s="314"/>
      <c r="B478" s="314"/>
      <c r="C478" s="314"/>
      <c r="D478" s="314"/>
      <c r="E478" s="314"/>
      <c r="F478" s="314"/>
      <c r="G478" s="314"/>
      <c r="H478" s="314"/>
      <c r="I478" s="314"/>
      <c r="J478" s="314"/>
      <c r="K478" s="314"/>
      <c r="L478" s="314"/>
      <c r="M478" s="314"/>
      <c r="N478" s="314"/>
      <c r="O478" s="314"/>
      <c r="P478" s="314"/>
      <c r="Q478" s="314"/>
      <c r="R478" s="314"/>
      <c r="S478" s="314"/>
      <c r="T478" s="314"/>
      <c r="U478" s="314"/>
      <c r="V478" s="314"/>
      <c r="W478" s="314"/>
      <c r="X478" s="314"/>
      <c r="Y478" s="314"/>
      <c r="Z478" s="314"/>
      <c r="AA478" s="314"/>
      <c r="AB478" s="314"/>
      <c r="AC478" s="314"/>
      <c r="AD478" s="314"/>
      <c r="AE478" s="314"/>
      <c r="AF478" s="314"/>
      <c r="AG478" s="314"/>
      <c r="AH478" s="314"/>
      <c r="AI478" s="314"/>
      <c r="AJ478" s="314"/>
      <c r="AK478" s="314"/>
      <c r="AL478" s="314"/>
      <c r="AM478" s="314"/>
      <c r="AN478" s="314"/>
      <c r="AO478" s="314"/>
      <c r="AP478" s="314"/>
      <c r="AQ478" s="314"/>
    </row>
    <row r="479" spans="1:43">
      <c r="A479" s="314"/>
      <c r="B479" s="314"/>
      <c r="C479" s="314"/>
      <c r="D479" s="314"/>
      <c r="E479" s="314"/>
      <c r="F479" s="314"/>
      <c r="G479" s="314"/>
      <c r="H479" s="314"/>
      <c r="I479" s="314"/>
      <c r="J479" s="314"/>
      <c r="K479" s="314"/>
      <c r="L479" s="314"/>
      <c r="M479" s="314"/>
      <c r="N479" s="314"/>
      <c r="O479" s="314"/>
      <c r="P479" s="314"/>
      <c r="Q479" s="314"/>
      <c r="R479" s="314"/>
      <c r="S479" s="314"/>
      <c r="T479" s="314"/>
      <c r="U479" s="314"/>
      <c r="V479" s="314"/>
      <c r="W479" s="314"/>
      <c r="X479" s="314"/>
      <c r="Y479" s="314"/>
      <c r="Z479" s="314"/>
      <c r="AA479" s="314"/>
      <c r="AB479" s="314"/>
      <c r="AC479" s="314"/>
      <c r="AD479" s="314"/>
      <c r="AE479" s="314"/>
      <c r="AF479" s="314"/>
      <c r="AG479" s="314"/>
      <c r="AH479" s="314"/>
      <c r="AI479" s="314"/>
      <c r="AJ479" s="314"/>
      <c r="AK479" s="314"/>
      <c r="AL479" s="314"/>
      <c r="AM479" s="314"/>
      <c r="AN479" s="314"/>
      <c r="AO479" s="314"/>
      <c r="AP479" s="314"/>
      <c r="AQ479" s="314"/>
    </row>
    <row r="480" spans="1:43">
      <c r="A480" s="314"/>
      <c r="B480" s="314"/>
      <c r="C480" s="314"/>
      <c r="D480" s="314"/>
      <c r="E480" s="314"/>
      <c r="F480" s="314"/>
      <c r="G480" s="314"/>
      <c r="H480" s="314"/>
      <c r="I480" s="314"/>
      <c r="J480" s="314"/>
      <c r="K480" s="314"/>
      <c r="L480" s="314"/>
      <c r="M480" s="314"/>
      <c r="N480" s="314"/>
      <c r="O480" s="314"/>
      <c r="P480" s="314"/>
      <c r="Q480" s="314"/>
      <c r="R480" s="314"/>
      <c r="S480" s="314"/>
      <c r="T480" s="314"/>
      <c r="U480" s="314"/>
      <c r="V480" s="314"/>
      <c r="W480" s="314"/>
      <c r="X480" s="314"/>
      <c r="Y480" s="314"/>
      <c r="Z480" s="314"/>
      <c r="AA480" s="314"/>
      <c r="AB480" s="314"/>
      <c r="AC480" s="314"/>
      <c r="AD480" s="314"/>
      <c r="AE480" s="314"/>
      <c r="AF480" s="314"/>
      <c r="AG480" s="314"/>
      <c r="AH480" s="314"/>
      <c r="AI480" s="314"/>
      <c r="AJ480" s="314"/>
      <c r="AK480" s="314"/>
      <c r="AL480" s="314"/>
      <c r="AM480" s="314"/>
      <c r="AN480" s="314"/>
      <c r="AO480" s="314"/>
      <c r="AP480" s="314"/>
      <c r="AQ480" s="314"/>
    </row>
    <row r="481" spans="1:43">
      <c r="A481" s="314"/>
      <c r="B481" s="314"/>
      <c r="C481" s="314"/>
      <c r="D481" s="314"/>
      <c r="E481" s="314"/>
      <c r="F481" s="314"/>
      <c r="G481" s="314"/>
      <c r="H481" s="314"/>
      <c r="I481" s="314"/>
      <c r="J481" s="314"/>
      <c r="K481" s="314"/>
      <c r="L481" s="314"/>
      <c r="M481" s="314"/>
      <c r="N481" s="314"/>
      <c r="O481" s="314"/>
      <c r="P481" s="314"/>
      <c r="Q481" s="314"/>
      <c r="R481" s="314"/>
      <c r="S481" s="314"/>
      <c r="T481" s="314"/>
      <c r="U481" s="314"/>
      <c r="V481" s="314"/>
      <c r="W481" s="314"/>
      <c r="X481" s="314"/>
      <c r="Y481" s="314"/>
      <c r="Z481" s="314"/>
      <c r="AA481" s="314"/>
      <c r="AB481" s="314"/>
      <c r="AC481" s="314"/>
      <c r="AD481" s="314"/>
      <c r="AE481" s="314"/>
      <c r="AF481" s="314"/>
      <c r="AG481" s="314"/>
      <c r="AH481" s="314"/>
      <c r="AI481" s="314"/>
      <c r="AJ481" s="314"/>
      <c r="AK481" s="314"/>
      <c r="AL481" s="314"/>
      <c r="AM481" s="314"/>
      <c r="AN481" s="314"/>
      <c r="AO481" s="314"/>
      <c r="AP481" s="314"/>
      <c r="AQ481" s="314"/>
    </row>
    <row r="482" spans="1:43">
      <c r="A482" s="314"/>
      <c r="B482" s="314"/>
      <c r="C482" s="314"/>
      <c r="D482" s="314"/>
      <c r="E482" s="314"/>
      <c r="F482" s="314"/>
      <c r="G482" s="314"/>
      <c r="H482" s="314"/>
      <c r="I482" s="314"/>
      <c r="J482" s="314"/>
      <c r="K482" s="314"/>
      <c r="L482" s="314"/>
      <c r="M482" s="314"/>
      <c r="N482" s="314"/>
      <c r="O482" s="314"/>
      <c r="P482" s="314"/>
      <c r="Q482" s="314"/>
      <c r="R482" s="314"/>
      <c r="S482" s="314"/>
      <c r="T482" s="314"/>
      <c r="U482" s="314"/>
      <c r="V482" s="314"/>
      <c r="W482" s="314"/>
      <c r="X482" s="314"/>
      <c r="Y482" s="314"/>
      <c r="Z482" s="314"/>
      <c r="AA482" s="314"/>
      <c r="AB482" s="314"/>
      <c r="AC482" s="314"/>
      <c r="AD482" s="314"/>
      <c r="AE482" s="314"/>
      <c r="AF482" s="314"/>
      <c r="AG482" s="314"/>
      <c r="AH482" s="314"/>
      <c r="AI482" s="314"/>
      <c r="AJ482" s="314"/>
      <c r="AK482" s="314"/>
      <c r="AL482" s="314"/>
      <c r="AM482" s="314"/>
      <c r="AN482" s="314"/>
      <c r="AO482" s="314"/>
      <c r="AP482" s="314"/>
      <c r="AQ482" s="314"/>
    </row>
    <row r="483" spans="1:43">
      <c r="A483" s="314"/>
      <c r="B483" s="314"/>
      <c r="C483" s="314"/>
      <c r="D483" s="314"/>
      <c r="E483" s="314"/>
      <c r="F483" s="314"/>
      <c r="G483" s="314"/>
      <c r="H483" s="314"/>
      <c r="I483" s="314"/>
      <c r="J483" s="314"/>
      <c r="K483" s="314"/>
      <c r="L483" s="314"/>
      <c r="M483" s="314"/>
      <c r="N483" s="314"/>
      <c r="O483" s="314"/>
      <c r="P483" s="314"/>
      <c r="Q483" s="314"/>
      <c r="R483" s="314"/>
      <c r="S483" s="314"/>
      <c r="T483" s="314"/>
      <c r="U483" s="314"/>
      <c r="V483" s="314"/>
      <c r="W483" s="314"/>
      <c r="X483" s="314"/>
      <c r="Y483" s="314"/>
      <c r="Z483" s="314"/>
      <c r="AA483" s="314"/>
      <c r="AB483" s="314"/>
      <c r="AC483" s="314"/>
      <c r="AD483" s="314"/>
      <c r="AE483" s="314"/>
      <c r="AF483" s="314"/>
      <c r="AG483" s="314"/>
      <c r="AH483" s="314"/>
      <c r="AI483" s="314"/>
      <c r="AJ483" s="314"/>
      <c r="AK483" s="314"/>
      <c r="AL483" s="314"/>
      <c r="AM483" s="314"/>
      <c r="AN483" s="314"/>
      <c r="AO483" s="314"/>
      <c r="AP483" s="314"/>
      <c r="AQ483" s="314"/>
    </row>
    <row r="484" spans="1:43">
      <c r="A484" s="314"/>
      <c r="B484" s="314"/>
      <c r="C484" s="314"/>
      <c r="D484" s="314"/>
      <c r="E484" s="314"/>
      <c r="F484" s="314"/>
      <c r="G484" s="314"/>
      <c r="H484" s="314"/>
      <c r="I484" s="314"/>
      <c r="J484" s="314"/>
      <c r="K484" s="314"/>
      <c r="L484" s="314"/>
      <c r="M484" s="314"/>
      <c r="N484" s="314"/>
      <c r="O484" s="314"/>
      <c r="P484" s="314"/>
      <c r="Q484" s="314"/>
      <c r="R484" s="314"/>
      <c r="S484" s="314"/>
      <c r="T484" s="314"/>
      <c r="U484" s="314"/>
      <c r="V484" s="314"/>
      <c r="W484" s="314"/>
      <c r="X484" s="314"/>
      <c r="Y484" s="314"/>
      <c r="Z484" s="314"/>
      <c r="AA484" s="314"/>
      <c r="AB484" s="314"/>
      <c r="AC484" s="314"/>
      <c r="AD484" s="314"/>
      <c r="AE484" s="314"/>
      <c r="AF484" s="314"/>
      <c r="AG484" s="314"/>
      <c r="AH484" s="314"/>
      <c r="AI484" s="314"/>
      <c r="AJ484" s="314"/>
      <c r="AK484" s="314"/>
      <c r="AL484" s="314"/>
      <c r="AM484" s="314"/>
      <c r="AN484" s="314"/>
      <c r="AO484" s="314"/>
      <c r="AP484" s="314"/>
      <c r="AQ484" s="314"/>
    </row>
    <row r="485" spans="1:43">
      <c r="A485" s="314"/>
      <c r="B485" s="314"/>
      <c r="C485" s="314"/>
      <c r="D485" s="314"/>
      <c r="E485" s="314"/>
      <c r="F485" s="314"/>
      <c r="G485" s="314"/>
      <c r="H485" s="314"/>
      <c r="I485" s="314"/>
      <c r="J485" s="314"/>
      <c r="K485" s="314"/>
      <c r="L485" s="314"/>
      <c r="M485" s="314"/>
      <c r="N485" s="314"/>
      <c r="O485" s="314"/>
      <c r="P485" s="314"/>
      <c r="Q485" s="314"/>
      <c r="R485" s="314"/>
      <c r="S485" s="314"/>
      <c r="T485" s="314"/>
      <c r="U485" s="314"/>
      <c r="V485" s="314"/>
      <c r="W485" s="314"/>
      <c r="X485" s="314"/>
      <c r="Y485" s="314"/>
      <c r="Z485" s="314"/>
      <c r="AA485" s="314"/>
      <c r="AB485" s="314"/>
      <c r="AC485" s="314"/>
      <c r="AD485" s="314"/>
      <c r="AE485" s="314"/>
      <c r="AF485" s="314"/>
      <c r="AG485" s="314"/>
      <c r="AH485" s="314"/>
      <c r="AI485" s="314"/>
      <c r="AJ485" s="314"/>
      <c r="AK485" s="314"/>
      <c r="AL485" s="314"/>
      <c r="AM485" s="314"/>
      <c r="AN485" s="314"/>
      <c r="AO485" s="314"/>
      <c r="AP485" s="314"/>
      <c r="AQ485" s="314"/>
    </row>
    <row r="486" spans="1:43">
      <c r="A486" s="314"/>
      <c r="B486" s="314"/>
      <c r="C486" s="314"/>
      <c r="D486" s="314"/>
      <c r="E486" s="314"/>
      <c r="F486" s="314"/>
      <c r="G486" s="314"/>
      <c r="H486" s="314"/>
      <c r="I486" s="314"/>
      <c r="J486" s="314"/>
      <c r="K486" s="314"/>
      <c r="L486" s="314"/>
      <c r="M486" s="314"/>
      <c r="N486" s="314"/>
      <c r="O486" s="314"/>
      <c r="P486" s="314"/>
      <c r="Q486" s="314"/>
      <c r="R486" s="314"/>
      <c r="S486" s="314"/>
      <c r="T486" s="314"/>
      <c r="U486" s="314"/>
      <c r="V486" s="314"/>
      <c r="W486" s="314"/>
      <c r="X486" s="314"/>
      <c r="Y486" s="314"/>
      <c r="Z486" s="314"/>
      <c r="AA486" s="314"/>
      <c r="AB486" s="314"/>
      <c r="AC486" s="314"/>
      <c r="AD486" s="314"/>
      <c r="AE486" s="314"/>
      <c r="AF486" s="314"/>
      <c r="AG486" s="314"/>
      <c r="AH486" s="314"/>
      <c r="AI486" s="314"/>
      <c r="AJ486" s="314"/>
      <c r="AK486" s="314"/>
      <c r="AL486" s="314"/>
      <c r="AM486" s="314"/>
      <c r="AN486" s="314"/>
      <c r="AO486" s="314"/>
      <c r="AP486" s="314"/>
      <c r="AQ486" s="314"/>
    </row>
    <row r="487" spans="1:43">
      <c r="A487" s="314"/>
      <c r="B487" s="314"/>
      <c r="C487" s="314"/>
      <c r="D487" s="314"/>
      <c r="E487" s="314"/>
      <c r="F487" s="314"/>
      <c r="G487" s="314"/>
      <c r="H487" s="314"/>
      <c r="I487" s="314"/>
      <c r="J487" s="314"/>
      <c r="K487" s="314"/>
      <c r="L487" s="314"/>
      <c r="M487" s="314"/>
      <c r="N487" s="314"/>
      <c r="O487" s="314"/>
      <c r="P487" s="314"/>
      <c r="Q487" s="314"/>
      <c r="R487" s="314"/>
      <c r="S487" s="314"/>
      <c r="T487" s="314"/>
      <c r="U487" s="314"/>
      <c r="V487" s="314"/>
      <c r="W487" s="314"/>
      <c r="X487" s="314"/>
      <c r="Y487" s="314"/>
      <c r="Z487" s="314"/>
      <c r="AA487" s="314"/>
      <c r="AB487" s="314"/>
      <c r="AC487" s="314"/>
      <c r="AD487" s="314"/>
      <c r="AE487" s="314"/>
      <c r="AF487" s="314"/>
      <c r="AG487" s="314"/>
      <c r="AH487" s="314"/>
      <c r="AI487" s="314"/>
      <c r="AJ487" s="314"/>
      <c r="AK487" s="314"/>
      <c r="AL487" s="314"/>
      <c r="AM487" s="314"/>
      <c r="AN487" s="314"/>
      <c r="AO487" s="314"/>
      <c r="AP487" s="314"/>
      <c r="AQ487" s="314"/>
    </row>
    <row r="488" spans="1:43">
      <c r="A488" s="314"/>
      <c r="B488" s="314"/>
      <c r="C488" s="314"/>
      <c r="D488" s="314"/>
      <c r="E488" s="314"/>
      <c r="F488" s="314"/>
      <c r="G488" s="314"/>
      <c r="H488" s="314"/>
      <c r="I488" s="314"/>
      <c r="J488" s="314"/>
      <c r="K488" s="314"/>
      <c r="L488" s="314"/>
      <c r="M488" s="314"/>
      <c r="N488" s="314"/>
      <c r="O488" s="314"/>
      <c r="P488" s="314"/>
      <c r="Q488" s="314"/>
      <c r="R488" s="314"/>
      <c r="S488" s="314"/>
      <c r="T488" s="314"/>
      <c r="U488" s="314"/>
      <c r="V488" s="314"/>
      <c r="W488" s="314"/>
      <c r="X488" s="314"/>
      <c r="Y488" s="314"/>
      <c r="Z488" s="314"/>
      <c r="AA488" s="314"/>
      <c r="AB488" s="314"/>
      <c r="AC488" s="314"/>
      <c r="AD488" s="314"/>
      <c r="AE488" s="314"/>
      <c r="AF488" s="314"/>
      <c r="AG488" s="314"/>
      <c r="AH488" s="314"/>
      <c r="AI488" s="314"/>
      <c r="AJ488" s="314"/>
      <c r="AK488" s="314"/>
      <c r="AL488" s="314"/>
      <c r="AM488" s="314"/>
      <c r="AN488" s="314"/>
      <c r="AO488" s="314"/>
      <c r="AP488" s="314"/>
      <c r="AQ488" s="314"/>
    </row>
    <row r="489" spans="1:43">
      <c r="A489" s="314"/>
      <c r="B489" s="314"/>
      <c r="C489" s="314"/>
      <c r="D489" s="314"/>
      <c r="E489" s="314"/>
      <c r="F489" s="314"/>
      <c r="G489" s="314"/>
      <c r="H489" s="314"/>
      <c r="I489" s="314"/>
      <c r="J489" s="314"/>
      <c r="K489" s="314"/>
      <c r="L489" s="314"/>
      <c r="M489" s="314"/>
      <c r="N489" s="314"/>
      <c r="O489" s="314"/>
      <c r="P489" s="314"/>
      <c r="Q489" s="314"/>
      <c r="R489" s="314"/>
      <c r="S489" s="314"/>
      <c r="T489" s="314"/>
      <c r="U489" s="314"/>
      <c r="V489" s="314"/>
      <c r="W489" s="314"/>
      <c r="X489" s="314"/>
      <c r="Y489" s="314"/>
      <c r="Z489" s="314"/>
      <c r="AA489" s="314"/>
      <c r="AB489" s="314"/>
      <c r="AC489" s="314"/>
      <c r="AD489" s="314"/>
      <c r="AE489" s="314"/>
      <c r="AF489" s="314"/>
      <c r="AG489" s="314"/>
      <c r="AH489" s="314"/>
      <c r="AI489" s="314"/>
      <c r="AJ489" s="314"/>
      <c r="AK489" s="314"/>
      <c r="AL489" s="314"/>
      <c r="AM489" s="314"/>
      <c r="AN489" s="314"/>
      <c r="AO489" s="314"/>
      <c r="AP489" s="314"/>
      <c r="AQ489" s="314"/>
    </row>
    <row r="490" spans="1:43">
      <c r="A490" s="314"/>
      <c r="B490" s="314"/>
      <c r="C490" s="314"/>
      <c r="D490" s="314"/>
      <c r="E490" s="314"/>
      <c r="F490" s="314"/>
      <c r="G490" s="314"/>
      <c r="H490" s="314"/>
      <c r="I490" s="314"/>
      <c r="J490" s="314"/>
      <c r="K490" s="314"/>
      <c r="L490" s="314"/>
      <c r="M490" s="314"/>
      <c r="N490" s="314"/>
      <c r="O490" s="314"/>
      <c r="P490" s="314"/>
      <c r="Q490" s="314"/>
      <c r="R490" s="314"/>
      <c r="S490" s="314"/>
      <c r="T490" s="314"/>
      <c r="U490" s="314"/>
      <c r="V490" s="314"/>
      <c r="W490" s="314"/>
      <c r="X490" s="314"/>
      <c r="Y490" s="314"/>
      <c r="Z490" s="314"/>
      <c r="AA490" s="314"/>
      <c r="AB490" s="314"/>
      <c r="AC490" s="314"/>
      <c r="AD490" s="314"/>
      <c r="AE490" s="314"/>
      <c r="AF490" s="314"/>
      <c r="AG490" s="314"/>
      <c r="AH490" s="314"/>
      <c r="AI490" s="314"/>
      <c r="AJ490" s="314"/>
      <c r="AK490" s="314"/>
      <c r="AL490" s="314"/>
      <c r="AM490" s="314"/>
      <c r="AN490" s="314"/>
      <c r="AO490" s="314"/>
      <c r="AP490" s="314"/>
      <c r="AQ490" s="314"/>
    </row>
    <row r="491" spans="1:43">
      <c r="A491" s="314"/>
      <c r="B491" s="314"/>
      <c r="C491" s="314"/>
      <c r="D491" s="314"/>
      <c r="E491" s="314"/>
      <c r="F491" s="314"/>
      <c r="G491" s="314"/>
      <c r="H491" s="314"/>
      <c r="I491" s="314"/>
      <c r="J491" s="314"/>
      <c r="K491" s="314"/>
      <c r="L491" s="314"/>
      <c r="M491" s="314"/>
      <c r="N491" s="314"/>
      <c r="O491" s="314"/>
      <c r="P491" s="314"/>
      <c r="Q491" s="314"/>
      <c r="R491" s="314"/>
      <c r="S491" s="314"/>
      <c r="T491" s="314"/>
      <c r="U491" s="314"/>
      <c r="V491" s="314"/>
      <c r="W491" s="314"/>
      <c r="X491" s="314"/>
      <c r="Y491" s="314"/>
      <c r="Z491" s="314"/>
      <c r="AA491" s="314"/>
      <c r="AB491" s="314"/>
      <c r="AC491" s="314"/>
      <c r="AD491" s="314"/>
      <c r="AE491" s="314"/>
      <c r="AF491" s="314"/>
      <c r="AG491" s="314"/>
      <c r="AH491" s="314"/>
      <c r="AI491" s="314"/>
      <c r="AJ491" s="314"/>
      <c r="AK491" s="314"/>
      <c r="AL491" s="314"/>
      <c r="AM491" s="314"/>
      <c r="AN491" s="314"/>
      <c r="AO491" s="314"/>
      <c r="AP491" s="314"/>
      <c r="AQ491" s="314"/>
    </row>
    <row r="492" spans="1:43">
      <c r="A492" s="314"/>
      <c r="B492" s="314"/>
      <c r="C492" s="314"/>
      <c r="D492" s="314"/>
      <c r="E492" s="314"/>
      <c r="F492" s="314"/>
      <c r="G492" s="314"/>
      <c r="H492" s="314"/>
      <c r="I492" s="314"/>
      <c r="J492" s="314"/>
      <c r="K492" s="314"/>
      <c r="L492" s="314"/>
      <c r="M492" s="314"/>
      <c r="N492" s="314"/>
      <c r="O492" s="314"/>
      <c r="P492" s="314"/>
      <c r="Q492" s="314"/>
      <c r="R492" s="314"/>
      <c r="S492" s="314"/>
      <c r="T492" s="314"/>
      <c r="U492" s="314"/>
      <c r="V492" s="314"/>
      <c r="W492" s="314"/>
      <c r="X492" s="314"/>
      <c r="Y492" s="314"/>
      <c r="Z492" s="314"/>
      <c r="AA492" s="314"/>
      <c r="AB492" s="314"/>
      <c r="AC492" s="314"/>
      <c r="AD492" s="314"/>
      <c r="AE492" s="314"/>
      <c r="AF492" s="314"/>
      <c r="AG492" s="314"/>
      <c r="AH492" s="314"/>
      <c r="AI492" s="314"/>
      <c r="AJ492" s="314"/>
      <c r="AK492" s="314"/>
      <c r="AL492" s="314"/>
      <c r="AM492" s="314"/>
      <c r="AN492" s="314"/>
      <c r="AO492" s="314"/>
      <c r="AP492" s="314"/>
      <c r="AQ492" s="314"/>
    </row>
    <row r="493" spans="1:43">
      <c r="A493" s="314"/>
      <c r="B493" s="314"/>
      <c r="C493" s="314"/>
      <c r="D493" s="314"/>
      <c r="E493" s="314"/>
      <c r="F493" s="314"/>
      <c r="G493" s="314"/>
      <c r="H493" s="314"/>
      <c r="I493" s="314"/>
      <c r="J493" s="314"/>
      <c r="K493" s="314"/>
      <c r="L493" s="314"/>
      <c r="M493" s="314"/>
      <c r="N493" s="314"/>
      <c r="O493" s="314"/>
      <c r="P493" s="314"/>
      <c r="Q493" s="314"/>
      <c r="R493" s="314"/>
      <c r="S493" s="314"/>
      <c r="T493" s="314"/>
      <c r="U493" s="314"/>
      <c r="V493" s="314"/>
      <c r="W493" s="314"/>
      <c r="X493" s="314"/>
      <c r="Y493" s="314"/>
      <c r="Z493" s="314"/>
      <c r="AA493" s="314"/>
      <c r="AB493" s="314"/>
      <c r="AC493" s="314"/>
      <c r="AD493" s="314"/>
      <c r="AE493" s="314"/>
      <c r="AF493" s="314"/>
      <c r="AG493" s="314"/>
      <c r="AH493" s="314"/>
      <c r="AI493" s="314"/>
      <c r="AJ493" s="314"/>
      <c r="AK493" s="314"/>
      <c r="AL493" s="314"/>
      <c r="AM493" s="314"/>
      <c r="AN493" s="314"/>
      <c r="AO493" s="314"/>
      <c r="AP493" s="314"/>
      <c r="AQ493" s="314"/>
    </row>
    <row r="494" spans="1:43">
      <c r="A494" s="314"/>
      <c r="B494" s="314"/>
      <c r="C494" s="314"/>
      <c r="D494" s="314"/>
      <c r="E494" s="314"/>
      <c r="F494" s="314"/>
      <c r="G494" s="314"/>
      <c r="H494" s="314"/>
      <c r="I494" s="314"/>
      <c r="J494" s="314"/>
      <c r="K494" s="314"/>
      <c r="L494" s="314"/>
      <c r="M494" s="314"/>
      <c r="N494" s="314"/>
      <c r="O494" s="314"/>
      <c r="P494" s="314"/>
      <c r="Q494" s="314"/>
      <c r="R494" s="314"/>
      <c r="S494" s="314"/>
      <c r="T494" s="314"/>
      <c r="U494" s="314"/>
      <c r="V494" s="314"/>
      <c r="W494" s="314"/>
      <c r="X494" s="314"/>
      <c r="Y494" s="314"/>
      <c r="Z494" s="314"/>
      <c r="AA494" s="314"/>
      <c r="AB494" s="314"/>
      <c r="AC494" s="314"/>
      <c r="AD494" s="314"/>
      <c r="AE494" s="314"/>
      <c r="AF494" s="314"/>
      <c r="AG494" s="314"/>
      <c r="AH494" s="314"/>
      <c r="AI494" s="314"/>
      <c r="AJ494" s="314"/>
      <c r="AK494" s="314"/>
      <c r="AL494" s="314"/>
      <c r="AM494" s="314"/>
      <c r="AN494" s="314"/>
      <c r="AO494" s="314"/>
      <c r="AP494" s="314"/>
      <c r="AQ494" s="314"/>
    </row>
    <row r="495" spans="1:43">
      <c r="A495" s="314"/>
      <c r="B495" s="314"/>
      <c r="C495" s="314"/>
      <c r="D495" s="314"/>
      <c r="E495" s="314"/>
      <c r="F495" s="314"/>
      <c r="G495" s="314"/>
      <c r="H495" s="314"/>
      <c r="I495" s="314"/>
      <c r="J495" s="314"/>
      <c r="K495" s="314"/>
      <c r="L495" s="314"/>
      <c r="M495" s="314"/>
      <c r="N495" s="314"/>
      <c r="O495" s="314"/>
      <c r="P495" s="314"/>
      <c r="Q495" s="314"/>
      <c r="R495" s="314"/>
      <c r="S495" s="314"/>
      <c r="T495" s="314"/>
      <c r="U495" s="314"/>
      <c r="V495" s="314"/>
      <c r="W495" s="314"/>
      <c r="X495" s="314"/>
      <c r="Y495" s="314"/>
      <c r="Z495" s="314"/>
      <c r="AA495" s="314"/>
      <c r="AB495" s="314"/>
      <c r="AC495" s="314"/>
      <c r="AD495" s="314"/>
      <c r="AE495" s="314"/>
      <c r="AF495" s="314"/>
      <c r="AG495" s="314"/>
      <c r="AH495" s="314"/>
      <c r="AI495" s="314"/>
      <c r="AJ495" s="314"/>
      <c r="AK495" s="314"/>
      <c r="AL495" s="314"/>
      <c r="AM495" s="314"/>
      <c r="AN495" s="314"/>
      <c r="AO495" s="314"/>
      <c r="AP495" s="314"/>
      <c r="AQ495" s="314"/>
    </row>
    <row r="496" spans="1:43">
      <c r="A496" s="314"/>
      <c r="B496" s="314"/>
      <c r="C496" s="314"/>
      <c r="D496" s="314"/>
      <c r="E496" s="314"/>
      <c r="F496" s="314"/>
      <c r="G496" s="314"/>
      <c r="H496" s="314"/>
      <c r="I496" s="314"/>
      <c r="J496" s="314"/>
      <c r="K496" s="314"/>
      <c r="L496" s="314"/>
      <c r="M496" s="314"/>
      <c r="N496" s="314"/>
      <c r="O496" s="314"/>
      <c r="P496" s="314"/>
      <c r="Q496" s="314"/>
      <c r="R496" s="314"/>
      <c r="S496" s="314"/>
      <c r="T496" s="314"/>
      <c r="U496" s="314"/>
      <c r="V496" s="314"/>
      <c r="W496" s="314"/>
      <c r="X496" s="314"/>
      <c r="Y496" s="314"/>
      <c r="Z496" s="314"/>
      <c r="AA496" s="314"/>
      <c r="AB496" s="314"/>
      <c r="AC496" s="314"/>
      <c r="AD496" s="314"/>
      <c r="AE496" s="314"/>
      <c r="AF496" s="314"/>
      <c r="AG496" s="314"/>
      <c r="AH496" s="314"/>
      <c r="AI496" s="314"/>
      <c r="AJ496" s="314"/>
      <c r="AK496" s="314"/>
      <c r="AL496" s="314"/>
      <c r="AM496" s="314"/>
      <c r="AN496" s="314"/>
      <c r="AO496" s="314"/>
      <c r="AP496" s="314"/>
      <c r="AQ496" s="314"/>
    </row>
  </sheetData>
  <conditionalFormatting sqref="AJ19:AO19">
    <cfRule type="cellIs" dxfId="8" priority="2" operator="equal">
      <formula>0</formula>
    </cfRule>
  </conditionalFormatting>
  <conditionalFormatting sqref="AJ19:AO19">
    <cfRule type="cellIs" dxfId="7" priority="1" operator="equal">
      <formula>0</formula>
    </cfRule>
  </conditionalFormatting>
  <dataValidations count="1">
    <dataValidation type="whole" allowBlank="1" showErrorMessage="1" errorTitle="Error" error="De conformidad a lo establecido en las Consideraciones Generales de la Guía para la Integración de la Cuenta Pública 2017, la información debe presentar las cifras en pesos sin DECIMALES." sqref="AJ103:AO109 AJ70:AK72 AJ111:AO119 AJ60:AK68 AJ121:AO129 AJ40:AK48 AJ131:AO139 AM50:AN58 AJ50:AK58 AJ141:AO149 AJ151:AO153 AJ22:AK28 AJ155:AO162 AJ30:AK38 AJ164:AO166 AM60:AN68 AJ168:AO174 AM30:AN38 AM40:AN48 AJ87:AO93 AJ83:AO85 AM22:AN28 AJ74:AK81 AM74:AN81 AM70:AN72">
      <formula1>-999999999999999000</formula1>
      <formula2>999999999999999000</formula2>
    </dataValidation>
  </dataValidations>
  <printOptions horizontalCentered="1"/>
  <pageMargins left="0.27559055118110237" right="0.27559055118110237" top="0.27559055118110237" bottom="0.27559055118110237" header="0" footer="0"/>
  <pageSetup orientation="portrait" r:id="rId1"/>
  <rowBreaks count="1" manualBreakCount="1">
    <brk id="99" max="41" man="1"/>
  </rowBreaks>
  <drawing r:id="rId2"/>
</worksheet>
</file>

<file path=xl/worksheets/sheet7.xml><?xml version="1.0" encoding="utf-8"?>
<worksheet xmlns="http://schemas.openxmlformats.org/spreadsheetml/2006/main" xmlns:r="http://schemas.openxmlformats.org/officeDocument/2006/relationships">
  <dimension ref="A1:AV214"/>
  <sheetViews>
    <sheetView showGridLines="0" zoomScaleNormal="100" zoomScaleSheetLayoutView="160" workbookViewId="0">
      <selection activeCell="CG128" sqref="CG128"/>
    </sheetView>
  </sheetViews>
  <sheetFormatPr baseColWidth="10" defaultColWidth="11.42578125" defaultRowHeight="13.5"/>
  <cols>
    <col min="1" max="2" width="1.28515625" style="241" customWidth="1"/>
    <col min="3" max="41" width="0.85546875" style="241" customWidth="1"/>
    <col min="42" max="46" width="10.28515625" style="241" customWidth="1"/>
    <col min="47" max="47" width="11.140625" style="241" customWidth="1"/>
    <col min="48" max="48" width="1.140625" style="241" customWidth="1"/>
    <col min="49" max="16384" width="11.42578125" style="1"/>
  </cols>
  <sheetData>
    <row r="1" spans="1:48" s="17" customFormat="1" ht="6.7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2"/>
      <c r="AU1" s="243"/>
      <c r="AV1" s="241"/>
    </row>
    <row r="2" spans="1:48" s="17" customFormat="1" ht="6.7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2"/>
      <c r="AU2" s="243"/>
      <c r="AV2" s="241"/>
    </row>
    <row r="3" spans="1:48" s="17" customFormat="1" ht="6.7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2"/>
      <c r="AU3" s="243"/>
      <c r="AV3" s="241"/>
    </row>
    <row r="4" spans="1:48" s="17" customFormat="1" ht="6.75" customHeight="1">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2"/>
      <c r="AU4" s="243"/>
      <c r="AV4" s="241"/>
    </row>
    <row r="5" spans="1:48" s="17" customFormat="1" ht="6.75"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2"/>
      <c r="AU5" s="243"/>
      <c r="AV5" s="241"/>
    </row>
    <row r="6" spans="1:48" s="17" customFormat="1" ht="6.7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2"/>
      <c r="AU6" s="244"/>
      <c r="AV6" s="241"/>
    </row>
    <row r="7" spans="1:48" s="17" customFormat="1" ht="6.75" customHeight="1">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5"/>
      <c r="AU7" s="245"/>
      <c r="AV7" s="241"/>
    </row>
    <row r="8" spans="1:48" s="2" customFormat="1" ht="6" customHeight="1">
      <c r="A8" s="246"/>
      <c r="B8" s="247"/>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8"/>
      <c r="AV8" s="248"/>
    </row>
    <row r="9" spans="1:48" s="5" customFormat="1" ht="11.1" customHeight="1">
      <c r="A9" s="334" t="str">
        <f>[1]EP_01!A10</f>
        <v>ESTADOS PRESUPUESTARIOS</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row>
    <row r="10" spans="1:48" s="5" customFormat="1" ht="11.1" customHeight="1">
      <c r="A10" s="334" t="str">
        <f>[1]EP_01!A11</f>
        <v>10 PD MB METROBÚS</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s="5" customFormat="1" ht="11.1" customHeight="1">
      <c r="A11" s="334" t="s">
        <v>433</v>
      </c>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s="5" customFormat="1" ht="11.1" customHeight="1">
      <c r="A12" s="336" t="s">
        <v>443</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row>
    <row r="13" spans="1:48" s="5" customFormat="1" ht="11.1" customHeight="1">
      <c r="A13" s="336" t="str">
        <f>+Formato4!B4</f>
        <v>Del 1 de enero al 31 de diciembre de 2018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s="5" customFormat="1" ht="11.1" customHeight="1">
      <c r="A14" s="337" t="s">
        <v>412</v>
      </c>
      <c r="B14" s="337"/>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row>
    <row r="15" spans="1:48" s="3" customFormat="1" ht="3.95" customHeight="1">
      <c r="A15" s="338"/>
      <c r="B15" s="338"/>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row>
    <row r="16" spans="1:48" s="3" customFormat="1" ht="11.1" customHeight="1">
      <c r="A16" s="340"/>
      <c r="B16" s="341"/>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3" t="s">
        <v>154</v>
      </c>
      <c r="AQ16" s="343" t="s">
        <v>154</v>
      </c>
      <c r="AR16" s="343" t="s">
        <v>154</v>
      </c>
      <c r="AS16" s="343" t="s">
        <v>154</v>
      </c>
      <c r="AT16" s="343" t="s">
        <v>154</v>
      </c>
      <c r="AU16" s="344"/>
      <c r="AV16" s="340"/>
    </row>
    <row r="17" spans="1:48" s="3" customFormat="1" ht="11.1" customHeight="1">
      <c r="A17" s="340"/>
      <c r="B17" s="345" t="s">
        <v>160</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3"/>
      <c r="AQ17" s="343" t="s">
        <v>283</v>
      </c>
      <c r="AR17" s="343"/>
      <c r="AS17" s="343"/>
      <c r="AT17" s="343"/>
      <c r="AU17" s="344" t="s">
        <v>88</v>
      </c>
      <c r="AV17" s="340"/>
    </row>
    <row r="18" spans="1:48" s="3" customFormat="1" ht="11.1" customHeight="1">
      <c r="A18" s="340"/>
      <c r="B18" s="347"/>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9" t="s">
        <v>81</v>
      </c>
      <c r="AQ18" s="343" t="s">
        <v>77</v>
      </c>
      <c r="AR18" s="343" t="s">
        <v>78</v>
      </c>
      <c r="AS18" s="343" t="s">
        <v>79</v>
      </c>
      <c r="AT18" s="343" t="s">
        <v>82</v>
      </c>
      <c r="AU18" s="344"/>
      <c r="AV18" s="340"/>
    </row>
    <row r="19" spans="1:48" s="8" customFormat="1" ht="6.9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250"/>
      <c r="AQ19" s="250"/>
      <c r="AR19" s="250"/>
      <c r="AS19" s="250"/>
      <c r="AT19" s="250"/>
      <c r="AU19" s="250"/>
      <c r="AV19" s="10"/>
    </row>
    <row r="20" spans="1:48" s="8" customFormat="1" ht="6.95" customHeight="1">
      <c r="A20" s="10"/>
      <c r="B20" s="350" t="s">
        <v>324</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251">
        <f>SUM(AP24+AP35+AP46)</f>
        <v>869353694</v>
      </c>
      <c r="AQ20" s="251">
        <f>SUM(AQ24+AQ35+AQ46)</f>
        <v>473765243</v>
      </c>
      <c r="AR20" s="251">
        <f>SUM(AR24+AR35+AR46)</f>
        <v>1343118937</v>
      </c>
      <c r="AS20" s="251">
        <f>SUM(AS24+AS35+AS46)</f>
        <v>1267643020</v>
      </c>
      <c r="AT20" s="251">
        <f>SUM(AT24+AT35+AT46)</f>
        <v>1267643020</v>
      </c>
      <c r="AU20" s="251">
        <f>SUM(AR20-AS20)</f>
        <v>75475917</v>
      </c>
      <c r="AV20" s="10"/>
    </row>
    <row r="21" spans="1:48" s="8" customFormat="1" ht="6.95" customHeight="1">
      <c r="A21" s="10"/>
      <c r="B21" s="308"/>
      <c r="C21" s="351"/>
      <c r="D21" s="311"/>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250"/>
      <c r="AQ21" s="250"/>
      <c r="AR21" s="250"/>
      <c r="AS21" s="250"/>
      <c r="AT21" s="250"/>
      <c r="AU21" s="251"/>
      <c r="AV21" s="10"/>
    </row>
    <row r="22" spans="1:48" s="8" customFormat="1" ht="6.95" customHeight="1">
      <c r="A22" s="10"/>
      <c r="B22" s="308"/>
      <c r="C22" s="351"/>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250"/>
      <c r="AQ22" s="250"/>
      <c r="AR22" s="250"/>
      <c r="AS22" s="250"/>
      <c r="AT22" s="250"/>
      <c r="AU22" s="251"/>
      <c r="AV22" s="10"/>
    </row>
    <row r="23" spans="1:48" s="8" customFormat="1" ht="6.95" customHeight="1">
      <c r="A23" s="10"/>
      <c r="B23" s="308"/>
      <c r="C23" s="351" t="s">
        <v>444</v>
      </c>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250"/>
      <c r="AQ23" s="250"/>
      <c r="AR23" s="250"/>
      <c r="AS23" s="250"/>
      <c r="AT23" s="250"/>
      <c r="AU23" s="250"/>
      <c r="AV23" s="10"/>
    </row>
    <row r="24" spans="1:48" s="8" customFormat="1" ht="6.95" customHeight="1">
      <c r="A24" s="10"/>
      <c r="B24" s="308"/>
      <c r="C24" s="352" t="str">
        <f>IF(AP24&gt;0,$A$10,"")</f>
        <v>10 PD MB METROBÚS</v>
      </c>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18">
        <v>869353694</v>
      </c>
      <c r="AQ24" s="318">
        <v>473765243</v>
      </c>
      <c r="AR24" s="250">
        <v>1343118937</v>
      </c>
      <c r="AS24" s="318">
        <v>1267643020</v>
      </c>
      <c r="AT24" s="318">
        <v>1267643020</v>
      </c>
      <c r="AU24" s="251">
        <f>AR24-AS24</f>
        <v>75475917</v>
      </c>
      <c r="AV24" s="10"/>
    </row>
    <row r="25" spans="1:48" s="8" customFormat="1" ht="6.95" customHeight="1">
      <c r="A25" s="10"/>
      <c r="B25" s="308"/>
      <c r="C25" s="351"/>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250"/>
      <c r="AQ25" s="250"/>
      <c r="AR25" s="250"/>
      <c r="AS25" s="250"/>
      <c r="AT25" s="250"/>
      <c r="AU25" s="251"/>
      <c r="AV25" s="10"/>
    </row>
    <row r="26" spans="1:48" s="8" customFormat="1" ht="6.95" customHeight="1">
      <c r="A26" s="10"/>
      <c r="B26" s="308"/>
      <c r="C26" s="351"/>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250"/>
      <c r="AQ26" s="250"/>
      <c r="AR26" s="250"/>
      <c r="AS26" s="250"/>
      <c r="AT26" s="250"/>
      <c r="AU26" s="251"/>
      <c r="AV26" s="10"/>
    </row>
    <row r="27" spans="1:48" s="8" customFormat="1" ht="6.95" customHeight="1">
      <c r="A27" s="10"/>
      <c r="B27" s="308"/>
      <c r="C27" s="351"/>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250"/>
      <c r="AQ27" s="250"/>
      <c r="AR27" s="250"/>
      <c r="AS27" s="250"/>
      <c r="AT27" s="250"/>
      <c r="AU27" s="251"/>
      <c r="AV27" s="10"/>
    </row>
    <row r="28" spans="1:48" s="8" customFormat="1" ht="6.95" customHeight="1">
      <c r="A28" s="10"/>
      <c r="B28" s="308"/>
      <c r="C28" s="351"/>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250"/>
      <c r="AQ28" s="250"/>
      <c r="AR28" s="250"/>
      <c r="AS28" s="250"/>
      <c r="AT28" s="250"/>
      <c r="AU28" s="251"/>
      <c r="AV28" s="10"/>
    </row>
    <row r="29" spans="1:48" s="8" customFormat="1" ht="6.95" customHeight="1">
      <c r="A29" s="10"/>
      <c r="B29" s="308"/>
      <c r="C29" s="351"/>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250"/>
      <c r="AQ29" s="250"/>
      <c r="AR29" s="250"/>
      <c r="AS29" s="250"/>
      <c r="AT29" s="250"/>
      <c r="AU29" s="251"/>
      <c r="AV29" s="10"/>
    </row>
    <row r="30" spans="1:48" s="8" customFormat="1" ht="6.95" customHeight="1">
      <c r="A30" s="10"/>
      <c r="B30" s="308"/>
      <c r="C30" s="351"/>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250"/>
      <c r="AQ30" s="250"/>
      <c r="AR30" s="250"/>
      <c r="AS30" s="250"/>
      <c r="AT30" s="250"/>
      <c r="AU30" s="251"/>
      <c r="AV30" s="10"/>
    </row>
    <row r="31" spans="1:48" s="8" customFormat="1" ht="6.95" customHeight="1">
      <c r="A31" s="10"/>
      <c r="B31" s="308"/>
      <c r="C31" s="351"/>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250"/>
      <c r="AQ31" s="250"/>
      <c r="AR31" s="250"/>
      <c r="AS31" s="250"/>
      <c r="AT31" s="250"/>
      <c r="AU31" s="251"/>
      <c r="AV31" s="10"/>
    </row>
    <row r="32" spans="1:48" s="8" customFormat="1" ht="6.95" customHeight="1">
      <c r="A32" s="10"/>
      <c r="B32" s="308"/>
      <c r="C32" s="351"/>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250"/>
      <c r="AQ32" s="250"/>
      <c r="AR32" s="250"/>
      <c r="AS32" s="250"/>
      <c r="AT32" s="250"/>
      <c r="AU32" s="251"/>
      <c r="AV32" s="10"/>
    </row>
    <row r="33" spans="1:48" s="8" customFormat="1" ht="6.95" customHeight="1">
      <c r="A33" s="10"/>
      <c r="B33" s="308"/>
      <c r="C33" s="351"/>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250"/>
      <c r="AQ33" s="250"/>
      <c r="AR33" s="250"/>
      <c r="AS33" s="250"/>
      <c r="AT33" s="250"/>
      <c r="AU33" s="251"/>
      <c r="AV33" s="10"/>
    </row>
    <row r="34" spans="1:48" s="8" customFormat="1" ht="6.95" customHeight="1">
      <c r="A34" s="10"/>
      <c r="B34" s="308"/>
      <c r="C34" s="351" t="s">
        <v>445</v>
      </c>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250"/>
      <c r="AQ34" s="250"/>
      <c r="AR34" s="250"/>
      <c r="AS34" s="250"/>
      <c r="AT34" s="250"/>
      <c r="AU34" s="250"/>
      <c r="AV34" s="10"/>
    </row>
    <row r="35" spans="1:48" s="8" customFormat="1" ht="6.95" customHeight="1">
      <c r="A35" s="10"/>
      <c r="B35" s="308"/>
      <c r="C35" s="308" t="str">
        <f>IF(AP35&gt;0,$A$10,"")</f>
        <v/>
      </c>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18">
        <v>0</v>
      </c>
      <c r="AQ35" s="318">
        <v>0</v>
      </c>
      <c r="AR35" s="250">
        <f>AP35+AQ35</f>
        <v>0</v>
      </c>
      <c r="AS35" s="318">
        <v>0</v>
      </c>
      <c r="AT35" s="318">
        <v>0</v>
      </c>
      <c r="AU35" s="251">
        <f>AR35-AS35</f>
        <v>0</v>
      </c>
      <c r="AV35" s="10"/>
    </row>
    <row r="36" spans="1:48" s="8" customFormat="1" ht="6.95" customHeight="1">
      <c r="A36" s="10"/>
      <c r="B36" s="308"/>
      <c r="C36" s="351"/>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250"/>
      <c r="AQ36" s="250"/>
      <c r="AR36" s="250"/>
      <c r="AS36" s="250"/>
      <c r="AT36" s="250"/>
      <c r="AU36" s="251"/>
      <c r="AV36" s="10"/>
    </row>
    <row r="37" spans="1:48" s="8" customFormat="1" ht="6.95" customHeight="1">
      <c r="A37" s="10"/>
      <c r="B37" s="308"/>
      <c r="C37" s="351"/>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250"/>
      <c r="AQ37" s="250"/>
      <c r="AR37" s="250"/>
      <c r="AS37" s="250"/>
      <c r="AT37" s="250"/>
      <c r="AU37" s="251"/>
      <c r="AV37" s="10"/>
    </row>
    <row r="38" spans="1:48" s="8" customFormat="1" ht="6.95" customHeight="1">
      <c r="A38" s="10"/>
      <c r="B38" s="308"/>
      <c r="C38" s="351"/>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250"/>
      <c r="AQ38" s="250"/>
      <c r="AR38" s="250"/>
      <c r="AS38" s="250"/>
      <c r="AT38" s="250"/>
      <c r="AU38" s="251"/>
      <c r="AV38" s="10"/>
    </row>
    <row r="39" spans="1:48" s="8" customFormat="1" ht="6.95" customHeight="1">
      <c r="A39" s="10"/>
      <c r="B39" s="308"/>
      <c r="C39" s="351"/>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250"/>
      <c r="AQ39" s="250"/>
      <c r="AR39" s="250"/>
      <c r="AS39" s="250"/>
      <c r="AT39" s="250"/>
      <c r="AU39" s="251"/>
      <c r="AV39" s="10"/>
    </row>
    <row r="40" spans="1:48" s="8" customFormat="1" ht="6.95" customHeight="1">
      <c r="A40" s="10"/>
      <c r="B40" s="308"/>
      <c r="C40" s="351"/>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250"/>
      <c r="AQ40" s="250"/>
      <c r="AR40" s="250"/>
      <c r="AS40" s="250"/>
      <c r="AT40" s="250"/>
      <c r="AU40" s="251"/>
      <c r="AV40" s="10"/>
    </row>
    <row r="41" spans="1:48" s="8" customFormat="1" ht="6.95" customHeight="1">
      <c r="A41" s="10"/>
      <c r="B41" s="308"/>
      <c r="C41" s="351"/>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250"/>
      <c r="AQ41" s="250"/>
      <c r="AR41" s="250"/>
      <c r="AS41" s="250"/>
      <c r="AT41" s="250"/>
      <c r="AU41" s="251"/>
      <c r="AV41" s="10"/>
    </row>
    <row r="42" spans="1:48" s="8" customFormat="1" ht="6.95" customHeight="1">
      <c r="A42" s="10"/>
      <c r="B42" s="308"/>
      <c r="C42" s="351"/>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250"/>
      <c r="AQ42" s="250"/>
      <c r="AR42" s="250"/>
      <c r="AS42" s="250"/>
      <c r="AT42" s="250"/>
      <c r="AU42" s="251"/>
      <c r="AV42" s="10"/>
    </row>
    <row r="43" spans="1:48" s="8" customFormat="1" ht="6.95" customHeight="1">
      <c r="A43" s="10"/>
      <c r="B43" s="308"/>
      <c r="C43" s="351"/>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250"/>
      <c r="AQ43" s="250"/>
      <c r="AR43" s="250"/>
      <c r="AS43" s="250"/>
      <c r="AT43" s="250"/>
      <c r="AU43" s="251"/>
      <c r="AV43" s="10"/>
    </row>
    <row r="44" spans="1:48" s="8" customFormat="1" ht="6.95" customHeight="1">
      <c r="A44" s="10"/>
      <c r="B44" s="308"/>
      <c r="C44" s="351"/>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250"/>
      <c r="AQ44" s="250"/>
      <c r="AR44" s="250"/>
      <c r="AS44" s="250"/>
      <c r="AT44" s="250"/>
      <c r="AU44" s="251"/>
      <c r="AV44" s="10"/>
    </row>
    <row r="45" spans="1:48" s="8" customFormat="1" ht="6.95" customHeight="1">
      <c r="A45" s="10"/>
      <c r="B45" s="308"/>
      <c r="C45" s="351" t="s">
        <v>446</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250"/>
      <c r="AQ45" s="250"/>
      <c r="AR45" s="250"/>
      <c r="AS45" s="250"/>
      <c r="AT45" s="250"/>
      <c r="AU45" s="250"/>
      <c r="AV45" s="10"/>
    </row>
    <row r="46" spans="1:48" s="8" customFormat="1" ht="6.95" customHeight="1">
      <c r="A46" s="10"/>
      <c r="B46" s="308"/>
      <c r="C46" s="308" t="str">
        <f>IF(AP46&gt;0,$A$10,"")</f>
        <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18">
        <v>0</v>
      </c>
      <c r="AQ46" s="318">
        <v>0</v>
      </c>
      <c r="AR46" s="250">
        <f>+AP46+AQ46</f>
        <v>0</v>
      </c>
      <c r="AS46" s="318">
        <v>0</v>
      </c>
      <c r="AT46" s="318">
        <v>0</v>
      </c>
      <c r="AU46" s="251">
        <f>AR46-AS46</f>
        <v>0</v>
      </c>
      <c r="AV46" s="10"/>
    </row>
    <row r="47" spans="1:48" s="8" customFormat="1" ht="6.95" customHeight="1">
      <c r="A47" s="10"/>
      <c r="B47" s="308"/>
      <c r="C47" s="351"/>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250"/>
      <c r="AQ47" s="250"/>
      <c r="AR47" s="250"/>
      <c r="AS47" s="250"/>
      <c r="AT47" s="250"/>
      <c r="AU47" s="251"/>
      <c r="AV47" s="10"/>
    </row>
    <row r="48" spans="1:48" s="8" customFormat="1" ht="6.95" customHeight="1">
      <c r="A48" s="10"/>
      <c r="B48" s="308"/>
      <c r="C48" s="351"/>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250"/>
      <c r="AQ48" s="250"/>
      <c r="AR48" s="250"/>
      <c r="AS48" s="250"/>
      <c r="AT48" s="250"/>
      <c r="AU48" s="251"/>
      <c r="AV48" s="10"/>
    </row>
    <row r="49" spans="1:48" s="8" customFormat="1" ht="6.95" customHeight="1">
      <c r="A49" s="10"/>
      <c r="B49" s="308"/>
      <c r="C49" s="351"/>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250"/>
      <c r="AQ49" s="250"/>
      <c r="AR49" s="250"/>
      <c r="AS49" s="250"/>
      <c r="AT49" s="250"/>
      <c r="AU49" s="251"/>
      <c r="AV49" s="10"/>
    </row>
    <row r="50" spans="1:48" s="8" customFormat="1" ht="6.95" customHeight="1">
      <c r="A50" s="10"/>
      <c r="B50" s="308"/>
      <c r="C50" s="351"/>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250"/>
      <c r="AQ50" s="250"/>
      <c r="AR50" s="250"/>
      <c r="AS50" s="250"/>
      <c r="AT50" s="250"/>
      <c r="AU50" s="251"/>
      <c r="AV50" s="10"/>
    </row>
    <row r="51" spans="1:48" s="8" customFormat="1" ht="6.95" customHeight="1">
      <c r="A51" s="10"/>
      <c r="B51" s="308"/>
      <c r="C51" s="351"/>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250"/>
      <c r="AQ51" s="250"/>
      <c r="AR51" s="250"/>
      <c r="AS51" s="250"/>
      <c r="AT51" s="250"/>
      <c r="AU51" s="251"/>
      <c r="AV51" s="10"/>
    </row>
    <row r="52" spans="1:48" s="8" customFormat="1" ht="6.95" customHeight="1">
      <c r="A52" s="10"/>
      <c r="B52" s="308"/>
      <c r="C52" s="351"/>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250"/>
      <c r="AQ52" s="250"/>
      <c r="AR52" s="250"/>
      <c r="AS52" s="250"/>
      <c r="AT52" s="250"/>
      <c r="AU52" s="251"/>
      <c r="AV52" s="10"/>
    </row>
    <row r="53" spans="1:48" s="8" customFormat="1" ht="6.95" customHeight="1">
      <c r="A53" s="10"/>
      <c r="B53" s="308"/>
      <c r="C53" s="351"/>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250"/>
      <c r="AQ53" s="250"/>
      <c r="AR53" s="250"/>
      <c r="AS53" s="250"/>
      <c r="AT53" s="250"/>
      <c r="AU53" s="251"/>
      <c r="AV53" s="10"/>
    </row>
    <row r="54" spans="1:48" s="8" customFormat="1" ht="6.95" customHeight="1">
      <c r="A54" s="10"/>
      <c r="B54" s="308"/>
      <c r="C54" s="351"/>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250"/>
      <c r="AQ54" s="250"/>
      <c r="AR54" s="250"/>
      <c r="AS54" s="250"/>
      <c r="AT54" s="250"/>
      <c r="AU54" s="251"/>
      <c r="AV54" s="10"/>
    </row>
    <row r="55" spans="1:48" s="8" customFormat="1" ht="6.95" customHeight="1">
      <c r="A55" s="10"/>
      <c r="B55" s="308"/>
      <c r="C55" s="351"/>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250"/>
      <c r="AQ55" s="250"/>
      <c r="AR55" s="250"/>
      <c r="AS55" s="250"/>
      <c r="AT55" s="250"/>
      <c r="AU55" s="251"/>
      <c r="AV55" s="10"/>
    </row>
    <row r="56" spans="1:48" s="8" customFormat="1" ht="6.95" customHeight="1">
      <c r="A56" s="10"/>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250"/>
      <c r="AQ56" s="250"/>
      <c r="AR56" s="250"/>
      <c r="AS56" s="250"/>
      <c r="AT56" s="250"/>
      <c r="AU56" s="250"/>
      <c r="AV56" s="10"/>
    </row>
    <row r="57" spans="1:48" s="8" customFormat="1" ht="6.95" customHeight="1">
      <c r="A57" s="10"/>
      <c r="B57" s="350" t="s">
        <v>326</v>
      </c>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251">
        <f>SUM(AP61+AP72+AP83)</f>
        <v>0</v>
      </c>
      <c r="AQ57" s="251">
        <f>SUM(AQ61+AQ72+AQ83)</f>
        <v>0</v>
      </c>
      <c r="AR57" s="251">
        <f>SUM(AR61+AR72+AR83)</f>
        <v>0</v>
      </c>
      <c r="AS57" s="251">
        <f>SUM(AS61+AS72+AS83)</f>
        <v>0</v>
      </c>
      <c r="AT57" s="251">
        <f>SUM(AT61+AT72+AT83)</f>
        <v>0</v>
      </c>
      <c r="AU57" s="251">
        <f>SUM(AR57-AS57)</f>
        <v>0</v>
      </c>
      <c r="AV57" s="10"/>
    </row>
    <row r="58" spans="1:48" s="8" customFormat="1" ht="6.95" customHeight="1">
      <c r="A58" s="10"/>
      <c r="B58" s="308"/>
      <c r="C58" s="351"/>
      <c r="D58" s="311"/>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250"/>
      <c r="AQ58" s="250"/>
      <c r="AR58" s="250"/>
      <c r="AS58" s="250"/>
      <c r="AT58" s="250"/>
      <c r="AU58" s="251"/>
      <c r="AV58" s="10"/>
    </row>
    <row r="59" spans="1:48" s="8" customFormat="1" ht="6.95" customHeight="1">
      <c r="A59" s="10"/>
      <c r="B59" s="308"/>
      <c r="C59" s="351"/>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250"/>
      <c r="AQ59" s="250"/>
      <c r="AR59" s="250"/>
      <c r="AS59" s="250"/>
      <c r="AT59" s="250"/>
      <c r="AU59" s="251"/>
      <c r="AV59" s="10"/>
    </row>
    <row r="60" spans="1:48" s="8" customFormat="1" ht="6.95" customHeight="1">
      <c r="A60" s="10"/>
      <c r="B60" s="308"/>
      <c r="C60" s="351" t="s">
        <v>444</v>
      </c>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250"/>
      <c r="AQ60" s="250"/>
      <c r="AR60" s="250"/>
      <c r="AS60" s="250"/>
      <c r="AT60" s="250"/>
      <c r="AU60" s="250"/>
      <c r="AV60" s="10"/>
    </row>
    <row r="61" spans="1:48" s="8" customFormat="1" ht="6.95" customHeight="1">
      <c r="A61" s="10"/>
      <c r="B61" s="308"/>
      <c r="C61" s="308" t="str">
        <f>IF(AP61&gt;0,$A$10,"")</f>
        <v/>
      </c>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18"/>
      <c r="AQ61" s="318">
        <v>0</v>
      </c>
      <c r="AR61" s="250">
        <f>SUM(AP61+AQ61)</f>
        <v>0</v>
      </c>
      <c r="AS61" s="318">
        <v>0</v>
      </c>
      <c r="AT61" s="318">
        <v>0</v>
      </c>
      <c r="AU61" s="251">
        <f>AR61-AS61</f>
        <v>0</v>
      </c>
      <c r="AV61" s="10"/>
    </row>
    <row r="62" spans="1:48" s="8" customFormat="1" ht="6.95" customHeight="1">
      <c r="A62" s="10"/>
      <c r="B62" s="308"/>
      <c r="C62" s="351"/>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250"/>
      <c r="AQ62" s="250"/>
      <c r="AR62" s="250"/>
      <c r="AS62" s="250"/>
      <c r="AT62" s="250"/>
      <c r="AU62" s="251"/>
      <c r="AV62" s="10"/>
    </row>
    <row r="63" spans="1:48" s="8" customFormat="1" ht="6.95" customHeight="1">
      <c r="A63" s="10"/>
      <c r="B63" s="308"/>
      <c r="C63" s="351"/>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250"/>
      <c r="AQ63" s="250"/>
      <c r="AR63" s="250"/>
      <c r="AS63" s="250"/>
      <c r="AT63" s="250"/>
      <c r="AU63" s="251"/>
      <c r="AV63" s="10"/>
    </row>
    <row r="64" spans="1:48" s="8" customFormat="1" ht="6.95" customHeight="1">
      <c r="A64" s="10"/>
      <c r="B64" s="308"/>
      <c r="C64" s="351"/>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250"/>
      <c r="AQ64" s="250"/>
      <c r="AR64" s="250"/>
      <c r="AS64" s="250"/>
      <c r="AT64" s="250"/>
      <c r="AU64" s="251"/>
      <c r="AV64" s="10"/>
    </row>
    <row r="65" spans="1:48" s="8" customFormat="1" ht="6.95" customHeight="1">
      <c r="A65" s="10"/>
      <c r="B65" s="308"/>
      <c r="C65" s="351"/>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250"/>
      <c r="AQ65" s="250"/>
      <c r="AR65" s="250"/>
      <c r="AS65" s="250"/>
      <c r="AT65" s="250"/>
      <c r="AU65" s="251"/>
      <c r="AV65" s="10"/>
    </row>
    <row r="66" spans="1:48" s="8" customFormat="1" ht="6.95" customHeight="1">
      <c r="A66" s="10"/>
      <c r="B66" s="308"/>
      <c r="C66" s="351"/>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250"/>
      <c r="AQ66" s="250"/>
      <c r="AR66" s="250"/>
      <c r="AS66" s="250"/>
      <c r="AT66" s="250"/>
      <c r="AU66" s="251"/>
      <c r="AV66" s="10"/>
    </row>
    <row r="67" spans="1:48" s="8" customFormat="1" ht="6.95" customHeight="1">
      <c r="A67" s="10"/>
      <c r="B67" s="308"/>
      <c r="C67" s="351"/>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250"/>
      <c r="AQ67" s="250"/>
      <c r="AR67" s="250"/>
      <c r="AS67" s="250"/>
      <c r="AT67" s="250"/>
      <c r="AU67" s="251"/>
      <c r="AV67" s="10"/>
    </row>
    <row r="68" spans="1:48" s="8" customFormat="1" ht="6.95" customHeight="1">
      <c r="A68" s="10"/>
      <c r="B68" s="308"/>
      <c r="C68" s="351"/>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250"/>
      <c r="AQ68" s="250"/>
      <c r="AR68" s="250"/>
      <c r="AS68" s="250"/>
      <c r="AT68" s="250"/>
      <c r="AU68" s="251"/>
      <c r="AV68" s="10"/>
    </row>
    <row r="69" spans="1:48" s="8" customFormat="1" ht="6.95" customHeight="1">
      <c r="A69" s="10"/>
      <c r="B69" s="308"/>
      <c r="C69" s="351"/>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250"/>
      <c r="AQ69" s="250"/>
      <c r="AR69" s="250"/>
      <c r="AS69" s="250"/>
      <c r="AT69" s="250"/>
      <c r="AU69" s="251"/>
      <c r="AV69" s="10"/>
    </row>
    <row r="70" spans="1:48" s="8" customFormat="1" ht="6.95" customHeight="1">
      <c r="A70" s="10"/>
      <c r="B70" s="308"/>
      <c r="C70" s="351"/>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250"/>
      <c r="AQ70" s="250"/>
      <c r="AR70" s="250"/>
      <c r="AS70" s="250"/>
      <c r="AT70" s="250"/>
      <c r="AU70" s="251"/>
      <c r="AV70" s="10"/>
    </row>
    <row r="71" spans="1:48" s="8" customFormat="1" ht="6.95" customHeight="1">
      <c r="A71" s="10"/>
      <c r="B71" s="308"/>
      <c r="C71" s="351" t="s">
        <v>445</v>
      </c>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250"/>
      <c r="AQ71" s="250"/>
      <c r="AR71" s="250"/>
      <c r="AS71" s="250"/>
      <c r="AT71" s="250"/>
      <c r="AU71" s="250"/>
      <c r="AV71" s="10"/>
    </row>
    <row r="72" spans="1:48" s="8" customFormat="1" ht="6.95" customHeight="1">
      <c r="A72" s="10"/>
      <c r="B72" s="308"/>
      <c r="C72" s="308" t="str">
        <f>IF(AP72&gt;0,$A$10,"")</f>
        <v/>
      </c>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18">
        <v>0</v>
      </c>
      <c r="AQ72" s="318">
        <v>0</v>
      </c>
      <c r="AR72" s="250">
        <f>SUM(AP72+AQ72)</f>
        <v>0</v>
      </c>
      <c r="AS72" s="318">
        <v>0</v>
      </c>
      <c r="AT72" s="318">
        <v>0</v>
      </c>
      <c r="AU72" s="251">
        <f>AR72-AS72</f>
        <v>0</v>
      </c>
      <c r="AV72" s="10"/>
    </row>
    <row r="73" spans="1:48" s="8" customFormat="1" ht="6.95" customHeight="1">
      <c r="A73" s="10"/>
      <c r="B73" s="308"/>
      <c r="C73" s="351"/>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250"/>
      <c r="AQ73" s="250"/>
      <c r="AR73" s="250"/>
      <c r="AS73" s="250"/>
      <c r="AT73" s="250"/>
      <c r="AU73" s="251"/>
      <c r="AV73" s="10"/>
    </row>
    <row r="74" spans="1:48" s="8" customFormat="1" ht="6.95" customHeight="1">
      <c r="A74" s="10"/>
      <c r="B74" s="308"/>
      <c r="C74" s="351"/>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250"/>
      <c r="AQ74" s="250"/>
      <c r="AR74" s="250"/>
      <c r="AS74" s="250"/>
      <c r="AT74" s="250"/>
      <c r="AU74" s="251"/>
      <c r="AV74" s="10"/>
    </row>
    <row r="75" spans="1:48" s="8" customFormat="1" ht="6.95" customHeight="1">
      <c r="A75" s="10"/>
      <c r="B75" s="308"/>
      <c r="C75" s="351"/>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250"/>
      <c r="AQ75" s="250"/>
      <c r="AR75" s="250"/>
      <c r="AS75" s="250"/>
      <c r="AT75" s="250"/>
      <c r="AU75" s="251"/>
      <c r="AV75" s="10"/>
    </row>
    <row r="76" spans="1:48" s="8" customFormat="1" ht="6.95" customHeight="1">
      <c r="A76" s="10"/>
      <c r="B76" s="308"/>
      <c r="C76" s="351"/>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250"/>
      <c r="AQ76" s="250"/>
      <c r="AR76" s="250"/>
      <c r="AS76" s="250"/>
      <c r="AT76" s="250"/>
      <c r="AU76" s="251"/>
      <c r="AV76" s="10"/>
    </row>
    <row r="77" spans="1:48" s="8" customFormat="1" ht="6.95" customHeight="1">
      <c r="A77" s="10"/>
      <c r="B77" s="308"/>
      <c r="C77" s="351"/>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250"/>
      <c r="AQ77" s="250"/>
      <c r="AR77" s="250"/>
      <c r="AS77" s="250"/>
      <c r="AT77" s="250"/>
      <c r="AU77" s="251"/>
      <c r="AV77" s="10"/>
    </row>
    <row r="78" spans="1:48" s="8" customFormat="1" ht="6.95" customHeight="1">
      <c r="A78" s="10"/>
      <c r="B78" s="308"/>
      <c r="C78" s="351"/>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250"/>
      <c r="AQ78" s="250"/>
      <c r="AR78" s="250"/>
      <c r="AS78" s="250"/>
      <c r="AT78" s="250"/>
      <c r="AU78" s="251"/>
      <c r="AV78" s="10"/>
    </row>
    <row r="79" spans="1:48" s="8" customFormat="1" ht="6.95" customHeight="1">
      <c r="A79" s="10"/>
      <c r="B79" s="308"/>
      <c r="C79" s="351"/>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250"/>
      <c r="AQ79" s="250"/>
      <c r="AR79" s="250"/>
      <c r="AS79" s="250"/>
      <c r="AT79" s="250"/>
      <c r="AU79" s="251"/>
      <c r="AV79" s="10"/>
    </row>
    <row r="80" spans="1:48" s="8" customFormat="1" ht="6.95" customHeight="1">
      <c r="A80" s="10"/>
      <c r="B80" s="308"/>
      <c r="C80" s="351"/>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250"/>
      <c r="AQ80" s="250"/>
      <c r="AR80" s="250"/>
      <c r="AS80" s="250"/>
      <c r="AT80" s="250"/>
      <c r="AU80" s="251"/>
      <c r="AV80" s="10"/>
    </row>
    <row r="81" spans="1:48" s="8" customFormat="1" ht="6.95" customHeight="1">
      <c r="A81" s="10"/>
      <c r="B81" s="308"/>
      <c r="C81" s="351"/>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250"/>
      <c r="AQ81" s="250"/>
      <c r="AR81" s="250"/>
      <c r="AS81" s="250"/>
      <c r="AT81" s="250"/>
      <c r="AU81" s="251"/>
      <c r="AV81" s="10"/>
    </row>
    <row r="82" spans="1:48" s="8" customFormat="1" ht="6.95" customHeight="1">
      <c r="A82" s="10"/>
      <c r="B82" s="308"/>
      <c r="C82" s="351" t="s">
        <v>446</v>
      </c>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250"/>
      <c r="AQ82" s="250"/>
      <c r="AR82" s="250"/>
      <c r="AS82" s="250"/>
      <c r="AT82" s="250"/>
      <c r="AU82" s="250"/>
      <c r="AV82" s="10"/>
    </row>
    <row r="83" spans="1:48" s="8" customFormat="1" ht="6.95" customHeight="1">
      <c r="A83" s="10"/>
      <c r="B83" s="308"/>
      <c r="C83" s="308" t="str">
        <f>IF(AP83&gt;0,$A$10,"")</f>
        <v/>
      </c>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18">
        <v>0</v>
      </c>
      <c r="AQ83" s="318">
        <v>0</v>
      </c>
      <c r="AR83" s="250">
        <f>SUM(AP83+AQ83)</f>
        <v>0</v>
      </c>
      <c r="AS83" s="318">
        <v>0</v>
      </c>
      <c r="AT83" s="318">
        <v>0</v>
      </c>
      <c r="AU83" s="251">
        <f>AR83-AS83</f>
        <v>0</v>
      </c>
      <c r="AV83" s="10"/>
    </row>
    <row r="84" spans="1:48" s="8" customFormat="1" ht="6.95" customHeight="1">
      <c r="A84" s="10"/>
      <c r="B84" s="308"/>
      <c r="C84" s="351"/>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250"/>
      <c r="AQ84" s="250"/>
      <c r="AR84" s="250"/>
      <c r="AS84" s="250"/>
      <c r="AT84" s="250"/>
      <c r="AU84" s="251"/>
      <c r="AV84" s="10"/>
    </row>
    <row r="85" spans="1:48" s="8" customFormat="1" ht="6.95" customHeight="1">
      <c r="A85" s="10"/>
      <c r="B85" s="308"/>
      <c r="C85" s="351"/>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250"/>
      <c r="AQ85" s="250"/>
      <c r="AR85" s="250"/>
      <c r="AS85" s="250"/>
      <c r="AT85" s="250"/>
      <c r="AU85" s="251"/>
      <c r="AV85" s="10"/>
    </row>
    <row r="86" spans="1:48" s="8" customFormat="1" ht="6.95" customHeight="1">
      <c r="A86" s="10"/>
      <c r="B86" s="308"/>
      <c r="C86" s="351"/>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250"/>
      <c r="AQ86" s="250"/>
      <c r="AR86" s="250"/>
      <c r="AS86" s="250"/>
      <c r="AT86" s="250"/>
      <c r="AU86" s="251"/>
      <c r="AV86" s="10"/>
    </row>
    <row r="87" spans="1:48" s="8" customFormat="1" ht="6.95" customHeight="1">
      <c r="A87" s="10"/>
      <c r="B87" s="308"/>
      <c r="C87" s="351"/>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250"/>
      <c r="AQ87" s="250"/>
      <c r="AR87" s="250"/>
      <c r="AS87" s="250"/>
      <c r="AT87" s="250"/>
      <c r="AU87" s="251"/>
      <c r="AV87" s="10"/>
    </row>
    <row r="88" spans="1:48" s="8" customFormat="1" ht="6.95" customHeight="1">
      <c r="A88" s="10"/>
      <c r="B88" s="308"/>
      <c r="C88" s="351"/>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250"/>
      <c r="AQ88" s="250"/>
      <c r="AR88" s="250"/>
      <c r="AS88" s="250"/>
      <c r="AT88" s="250"/>
      <c r="AU88" s="251"/>
      <c r="AV88" s="10"/>
    </row>
    <row r="89" spans="1:48" s="8" customFormat="1" ht="6.95" customHeight="1">
      <c r="A89" s="10"/>
      <c r="B89" s="308"/>
      <c r="C89" s="351"/>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250"/>
      <c r="AQ89" s="250"/>
      <c r="AR89" s="250"/>
      <c r="AS89" s="250"/>
      <c r="AT89" s="250"/>
      <c r="AU89" s="251"/>
      <c r="AV89" s="10"/>
    </row>
    <row r="90" spans="1:48" s="8" customFormat="1" ht="6.95" customHeight="1">
      <c r="A90" s="10"/>
      <c r="B90" s="308"/>
      <c r="C90" s="351"/>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250"/>
      <c r="AQ90" s="250"/>
      <c r="AR90" s="250"/>
      <c r="AS90" s="250"/>
      <c r="AT90" s="250"/>
      <c r="AU90" s="251"/>
      <c r="AV90" s="10"/>
    </row>
    <row r="91" spans="1:48" s="8" customFormat="1" ht="6.95" customHeight="1">
      <c r="A91" s="10"/>
      <c r="B91" s="308"/>
      <c r="C91" s="351"/>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250"/>
      <c r="AQ91" s="250"/>
      <c r="AR91" s="250"/>
      <c r="AS91" s="250"/>
      <c r="AT91" s="250"/>
      <c r="AU91" s="251"/>
      <c r="AV91" s="10"/>
    </row>
    <row r="92" spans="1:48" s="8" customFormat="1" ht="6.95" customHeight="1">
      <c r="A92" s="10"/>
      <c r="B92" s="308"/>
      <c r="C92" s="351"/>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250"/>
      <c r="AQ92" s="250"/>
      <c r="AR92" s="250"/>
      <c r="AS92" s="250"/>
      <c r="AT92" s="250"/>
      <c r="AU92" s="251"/>
      <c r="AV92" s="353"/>
    </row>
    <row r="93" spans="1:48" s="8" customFormat="1" ht="6.95" customHeight="1">
      <c r="A93" s="10"/>
      <c r="B93" s="311"/>
      <c r="C93" s="354"/>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250"/>
      <c r="AQ93" s="250"/>
      <c r="AR93" s="250"/>
      <c r="AS93" s="250"/>
      <c r="AT93" s="250"/>
      <c r="AU93" s="250"/>
      <c r="AV93" s="10"/>
    </row>
    <row r="94" spans="1:48" s="8" customFormat="1" ht="6.95" customHeight="1">
      <c r="A94" s="10"/>
      <c r="B94" s="311" t="s">
        <v>442</v>
      </c>
      <c r="C94" s="354"/>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251">
        <f>SUM(AP20+AP57)</f>
        <v>869353694</v>
      </c>
      <c r="AQ94" s="251">
        <f>SUM(AQ20+AQ57)</f>
        <v>473765243</v>
      </c>
      <c r="AR94" s="251">
        <f>SUM(AR20+AR57)</f>
        <v>1343118937</v>
      </c>
      <c r="AS94" s="251">
        <f>SUM(AS20+AS57)</f>
        <v>1267643020</v>
      </c>
      <c r="AT94" s="251">
        <f>SUM(AT20+AT57)</f>
        <v>1267643020</v>
      </c>
      <c r="AU94" s="251">
        <f>AR94-AS94</f>
        <v>75475917</v>
      </c>
      <c r="AV94" s="10"/>
    </row>
    <row r="95" spans="1:48" s="8" customFormat="1" ht="6.95" customHeight="1">
      <c r="A95" s="7"/>
      <c r="B95" s="9"/>
      <c r="C95" s="355"/>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250"/>
      <c r="AQ95" s="250"/>
      <c r="AR95" s="250"/>
      <c r="AS95" s="250"/>
      <c r="AT95" s="250"/>
      <c r="AU95" s="250"/>
      <c r="AV95" s="10"/>
    </row>
    <row r="96" spans="1:48" s="8" customFormat="1" ht="6.95" customHeight="1">
      <c r="A96" s="7"/>
      <c r="B96" s="9"/>
      <c r="C96" s="355"/>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250"/>
      <c r="AQ96" s="250"/>
      <c r="AR96" s="250"/>
      <c r="AS96" s="250"/>
      <c r="AT96" s="250"/>
      <c r="AU96" s="250"/>
      <c r="AV96" s="10"/>
    </row>
    <row r="97" spans="1:48" s="361" customFormat="1" ht="6.95" customHeight="1">
      <c r="A97" s="356"/>
      <c r="B97" s="357"/>
      <c r="C97" s="358"/>
      <c r="D97" s="356"/>
      <c r="E97" s="356"/>
      <c r="F97" s="356"/>
      <c r="G97" s="356"/>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9"/>
      <c r="AQ97" s="359"/>
      <c r="AR97" s="359"/>
      <c r="AS97" s="359"/>
      <c r="AT97" s="359"/>
      <c r="AU97" s="359"/>
      <c r="AV97" s="360"/>
    </row>
    <row r="98" spans="1:48" s="8" customFormat="1" ht="6.95" customHeight="1">
      <c r="A98" s="302"/>
      <c r="B98" s="303"/>
      <c r="C98" s="36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5"/>
      <c r="AQ98" s="305"/>
      <c r="AR98" s="305"/>
      <c r="AS98" s="305"/>
      <c r="AT98" s="305"/>
      <c r="AU98" s="305"/>
      <c r="AV98" s="308"/>
    </row>
    <row r="99" spans="1:48" s="8" customFormat="1" ht="6.95" customHeight="1">
      <c r="A99" s="302"/>
      <c r="B99" s="327"/>
      <c r="C99" s="363"/>
      <c r="D99" s="329"/>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c r="AN99" s="329"/>
      <c r="AO99" s="329"/>
      <c r="AP99" s="330"/>
      <c r="AQ99" s="330"/>
      <c r="AR99" s="330"/>
      <c r="AS99" s="330"/>
      <c r="AT99" s="330"/>
      <c r="AU99" s="330"/>
      <c r="AV99" s="308"/>
    </row>
    <row r="100" spans="1:48" s="8" customFormat="1" ht="6.95" customHeight="1">
      <c r="A100" s="308"/>
      <c r="B100" s="308"/>
      <c r="C100" s="308"/>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5"/>
      <c r="AQ100" s="305"/>
      <c r="AR100" s="305"/>
      <c r="AS100" s="305"/>
      <c r="AT100" s="305"/>
      <c r="AU100" s="305"/>
      <c r="AV100" s="308"/>
    </row>
    <row r="101" spans="1:48" s="8" customFormat="1" ht="6.95" customHeight="1">
      <c r="A101" s="364" t="s">
        <v>361</v>
      </c>
      <c r="B101" s="302"/>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6"/>
      <c r="AQ101" s="306"/>
      <c r="AR101" s="306"/>
      <c r="AS101" s="306"/>
      <c r="AT101" s="306"/>
      <c r="AU101" s="365"/>
      <c r="AV101" s="365"/>
    </row>
    <row r="102" spans="1:48" s="8" customFormat="1" ht="6.95" customHeight="1">
      <c r="A102" s="366"/>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row>
    <row r="103" spans="1:48" s="8" customFormat="1" ht="6.95" customHeight="1">
      <c r="A103" s="366"/>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row>
    <row r="104" spans="1:48" s="5" customFormat="1" ht="11.25">
      <c r="A104" s="314"/>
      <c r="B104" s="314"/>
      <c r="C104" s="314"/>
      <c r="D104" s="314"/>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row>
    <row r="105" spans="1:48" s="5" customFormat="1" ht="11.25">
      <c r="A105" s="314"/>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c r="AT105" s="314"/>
      <c r="AU105" s="314"/>
      <c r="AV105" s="314"/>
    </row>
    <row r="106" spans="1:48" s="5" customFormat="1" ht="11.25">
      <c r="A106" s="314"/>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row>
    <row r="107" spans="1:48" s="5" customFormat="1" ht="11.25">
      <c r="A107" s="314"/>
      <c r="B107" s="314"/>
      <c r="C107" s="314"/>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4"/>
      <c r="AH107" s="314"/>
      <c r="AI107" s="314"/>
      <c r="AJ107" s="314"/>
      <c r="AK107" s="314"/>
      <c r="AL107" s="314"/>
      <c r="AM107" s="314"/>
      <c r="AN107" s="314"/>
      <c r="AO107" s="314"/>
      <c r="AP107" s="314"/>
      <c r="AQ107" s="314"/>
      <c r="AR107" s="314"/>
      <c r="AS107" s="314"/>
      <c r="AT107" s="314"/>
      <c r="AU107" s="314"/>
      <c r="AV107" s="314"/>
    </row>
    <row r="108" spans="1:48" s="5" customFormat="1" ht="11.25">
      <c r="A108" s="314"/>
      <c r="B108" s="314"/>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row>
    <row r="109" spans="1:48" s="5" customFormat="1" ht="11.25">
      <c r="A109" s="314"/>
      <c r="B109" s="314"/>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row>
    <row r="110" spans="1:48" s="5" customFormat="1" ht="11.25">
      <c r="A110" s="314"/>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4"/>
      <c r="AV110" s="314"/>
    </row>
    <row r="111" spans="1:48" s="5" customFormat="1" ht="11.25">
      <c r="A111" s="314"/>
      <c r="B111" s="314"/>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row>
    <row r="112" spans="1:48" s="5" customFormat="1" ht="11.25">
      <c r="A112" s="314"/>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314"/>
    </row>
    <row r="113" spans="1:48" s="5" customFormat="1" ht="11.25">
      <c r="A113" s="314"/>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row>
    <row r="114" spans="1:48" s="5" customFormat="1" ht="11.25">
      <c r="A114" s="314"/>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row>
    <row r="115" spans="1:48" s="5" customFormat="1" ht="11.25">
      <c r="A115" s="314"/>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row>
    <row r="116" spans="1:48" s="5" customFormat="1" ht="11.25">
      <c r="A116" s="314"/>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row>
    <row r="117" spans="1:48" s="5" customFormat="1" ht="11.25">
      <c r="A117" s="314"/>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row>
    <row r="118" spans="1:48" s="5" customFormat="1" ht="11.25">
      <c r="A118" s="314"/>
      <c r="B118" s="314"/>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row>
    <row r="119" spans="1:48" s="5" customFormat="1" ht="11.25">
      <c r="A119" s="314"/>
      <c r="B119" s="314"/>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row>
    <row r="120" spans="1:48" s="5" customFormat="1" ht="11.25">
      <c r="A120" s="314"/>
      <c r="B120" s="314"/>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row>
    <row r="121" spans="1:48" s="5" customFormat="1" ht="11.25">
      <c r="A121" s="314"/>
      <c r="B121" s="314"/>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row>
    <row r="122" spans="1:48" s="5" customFormat="1" ht="11.25">
      <c r="A122" s="314"/>
      <c r="B122" s="314"/>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row>
    <row r="123" spans="1:48" s="5" customFormat="1" ht="11.25">
      <c r="A123" s="314"/>
      <c r="B123" s="314"/>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row>
    <row r="124" spans="1:48" s="5" customFormat="1" ht="11.25">
      <c r="A124" s="314"/>
      <c r="B124" s="314"/>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row>
    <row r="125" spans="1:48" s="5" customFormat="1" ht="11.25">
      <c r="A125" s="314"/>
      <c r="B125" s="314"/>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row>
    <row r="126" spans="1:48" s="5" customFormat="1" ht="11.25">
      <c r="A126" s="314"/>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row>
    <row r="127" spans="1:48" s="5" customFormat="1" ht="11.25">
      <c r="A127" s="314"/>
      <c r="B127" s="31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row>
    <row r="128" spans="1:48" s="5" customFormat="1" ht="11.25">
      <c r="A128" s="314"/>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row>
    <row r="129" spans="1:48" s="5" customFormat="1" ht="11.25">
      <c r="A129" s="314"/>
      <c r="B129" s="314"/>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row>
    <row r="130" spans="1:48" s="5" customFormat="1" ht="11.25">
      <c r="A130" s="314"/>
      <c r="B130" s="314"/>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row>
    <row r="131" spans="1:48" s="5" customFormat="1" ht="11.25">
      <c r="A131" s="314"/>
      <c r="B131" s="314"/>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row>
    <row r="132" spans="1:48" s="5" customFormat="1" ht="11.25">
      <c r="A132" s="314"/>
      <c r="B132" s="314"/>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row>
    <row r="133" spans="1:48" s="5" customFormat="1" ht="11.25">
      <c r="A133" s="314"/>
      <c r="B133" s="314"/>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row>
    <row r="134" spans="1:48" s="5" customFormat="1" ht="11.25">
      <c r="A134" s="314"/>
      <c r="B134" s="314"/>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row>
    <row r="135" spans="1:48" s="5" customFormat="1" ht="11.25">
      <c r="A135" s="314"/>
      <c r="B135" s="314"/>
      <c r="C135" s="314"/>
      <c r="D135" s="314"/>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row>
    <row r="136" spans="1:48" s="5" customFormat="1" ht="11.25">
      <c r="A136" s="314"/>
      <c r="B136" s="314"/>
      <c r="C136" s="314"/>
      <c r="D136" s="314"/>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row>
    <row r="137" spans="1:48" s="5" customFormat="1" ht="11.25">
      <c r="A137" s="314"/>
      <c r="B137" s="314"/>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row>
    <row r="138" spans="1:48" s="5" customFormat="1" ht="11.25">
      <c r="A138" s="314"/>
      <c r="B138" s="314"/>
      <c r="C138" s="314"/>
      <c r="D138" s="314"/>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c r="AK138" s="314"/>
      <c r="AL138" s="314"/>
      <c r="AM138" s="314"/>
      <c r="AN138" s="314"/>
      <c r="AO138" s="314"/>
      <c r="AP138" s="314"/>
      <c r="AQ138" s="314"/>
      <c r="AR138" s="314"/>
      <c r="AS138" s="314"/>
      <c r="AT138" s="314"/>
      <c r="AU138" s="314"/>
      <c r="AV138" s="314"/>
    </row>
    <row r="139" spans="1:48" s="5" customFormat="1" ht="11.25">
      <c r="A139" s="314"/>
      <c r="B139" s="314"/>
      <c r="C139" s="314"/>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c r="AT139" s="314"/>
      <c r="AU139" s="314"/>
      <c r="AV139" s="314"/>
    </row>
    <row r="140" spans="1:48" s="5" customFormat="1" ht="11.25">
      <c r="A140" s="314"/>
      <c r="B140" s="314"/>
      <c r="C140" s="314"/>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4"/>
    </row>
    <row r="141" spans="1:48" s="5" customFormat="1" ht="11.25">
      <c r="A141" s="314"/>
      <c r="B141" s="314"/>
      <c r="C141" s="314"/>
      <c r="D141" s="314"/>
      <c r="E141" s="314"/>
      <c r="F141" s="314"/>
      <c r="G141" s="314"/>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4"/>
      <c r="AI141" s="314"/>
      <c r="AJ141" s="314"/>
      <c r="AK141" s="314"/>
      <c r="AL141" s="314"/>
      <c r="AM141" s="314"/>
      <c r="AN141" s="314"/>
      <c r="AO141" s="314"/>
      <c r="AP141" s="314"/>
      <c r="AQ141" s="314"/>
      <c r="AR141" s="314"/>
      <c r="AS141" s="314"/>
      <c r="AT141" s="314"/>
      <c r="AU141" s="314"/>
      <c r="AV141" s="314"/>
    </row>
    <row r="142" spans="1:48" s="5" customFormat="1" ht="11.25">
      <c r="A142" s="314"/>
      <c r="B142" s="314"/>
      <c r="C142" s="314"/>
      <c r="D142" s="314"/>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AR142" s="314"/>
      <c r="AS142" s="314"/>
      <c r="AT142" s="314"/>
      <c r="AU142" s="314"/>
      <c r="AV142" s="314"/>
    </row>
    <row r="143" spans="1:48" s="5" customFormat="1" ht="11.25">
      <c r="A143" s="314"/>
      <c r="B143" s="314"/>
      <c r="C143" s="314"/>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4"/>
      <c r="AR143" s="314"/>
      <c r="AS143" s="314"/>
      <c r="AT143" s="314"/>
      <c r="AU143" s="314"/>
      <c r="AV143" s="314"/>
    </row>
    <row r="144" spans="1:48" s="5" customFormat="1" ht="11.25">
      <c r="A144" s="314"/>
      <c r="B144" s="314"/>
      <c r="C144" s="314"/>
      <c r="D144" s="314"/>
      <c r="E144" s="314"/>
      <c r="F144" s="314"/>
      <c r="G144" s="314"/>
      <c r="H144" s="314"/>
      <c r="I144" s="314"/>
      <c r="J144" s="314"/>
      <c r="K144" s="314"/>
      <c r="L144" s="314"/>
      <c r="M144" s="314"/>
      <c r="N144" s="314"/>
      <c r="O144" s="314"/>
      <c r="P144" s="314"/>
      <c r="Q144" s="314"/>
      <c r="R144" s="314"/>
      <c r="S144" s="314"/>
      <c r="T144" s="314"/>
      <c r="U144" s="314"/>
      <c r="V144" s="314"/>
      <c r="W144" s="314"/>
      <c r="X144" s="314"/>
      <c r="Y144" s="314"/>
      <c r="Z144" s="314"/>
      <c r="AA144" s="314"/>
      <c r="AB144" s="314"/>
      <c r="AC144" s="314"/>
      <c r="AD144" s="314"/>
      <c r="AE144" s="314"/>
      <c r="AF144" s="314"/>
      <c r="AG144" s="314"/>
      <c r="AH144" s="314"/>
      <c r="AI144" s="314"/>
      <c r="AJ144" s="314"/>
      <c r="AK144" s="314"/>
      <c r="AL144" s="314"/>
      <c r="AM144" s="314"/>
      <c r="AN144" s="314"/>
      <c r="AO144" s="314"/>
      <c r="AP144" s="314"/>
      <c r="AQ144" s="314"/>
      <c r="AR144" s="314"/>
      <c r="AS144" s="314"/>
      <c r="AT144" s="314"/>
      <c r="AU144" s="314"/>
      <c r="AV144" s="314"/>
    </row>
    <row r="145" spans="1:48" s="5" customFormat="1" ht="11.25">
      <c r="A145" s="314"/>
      <c r="B145" s="314"/>
      <c r="C145" s="314"/>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4"/>
      <c r="AU145" s="314"/>
      <c r="AV145" s="314"/>
    </row>
    <row r="146" spans="1:48" s="5" customFormat="1" ht="11.25">
      <c r="A146" s="314"/>
      <c r="B146" s="314"/>
      <c r="C146" s="314"/>
      <c r="D146" s="314"/>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4"/>
      <c r="AM146" s="314"/>
      <c r="AN146" s="314"/>
      <c r="AO146" s="314"/>
      <c r="AP146" s="314"/>
      <c r="AQ146" s="314"/>
      <c r="AR146" s="314"/>
      <c r="AS146" s="314"/>
      <c r="AT146" s="314"/>
      <c r="AU146" s="314"/>
      <c r="AV146" s="314"/>
    </row>
    <row r="147" spans="1:48" s="5" customFormat="1" ht="11.25">
      <c r="A147" s="314"/>
      <c r="B147" s="314"/>
      <c r="C147" s="314"/>
      <c r="D147" s="314"/>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row>
    <row r="148" spans="1:48" s="5" customFormat="1" ht="11.25">
      <c r="A148" s="314"/>
      <c r="B148" s="314"/>
      <c r="C148" s="314"/>
      <c r="D148" s="314"/>
      <c r="E148" s="314"/>
      <c r="F148" s="314"/>
      <c r="G148" s="314"/>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c r="AN148" s="314"/>
      <c r="AO148" s="314"/>
      <c r="AP148" s="314"/>
      <c r="AQ148" s="314"/>
      <c r="AR148" s="314"/>
      <c r="AS148" s="314"/>
      <c r="AT148" s="314"/>
      <c r="AU148" s="314"/>
      <c r="AV148" s="314"/>
    </row>
    <row r="149" spans="1:48" s="5" customFormat="1" ht="11.25">
      <c r="A149" s="314"/>
      <c r="B149" s="314"/>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4"/>
      <c r="AR149" s="314"/>
      <c r="AS149" s="314"/>
      <c r="AT149" s="314"/>
      <c r="AU149" s="314"/>
      <c r="AV149" s="314"/>
    </row>
    <row r="150" spans="1:48" s="5" customFormat="1" ht="11.25">
      <c r="A150" s="314"/>
      <c r="B150" s="314"/>
      <c r="C150" s="314"/>
      <c r="D150" s="314"/>
      <c r="E150" s="314"/>
      <c r="F150" s="314"/>
      <c r="G150" s="314"/>
      <c r="H150" s="314"/>
      <c r="I150" s="314"/>
      <c r="J150" s="314"/>
      <c r="K150" s="314"/>
      <c r="L150" s="314"/>
      <c r="M150" s="314"/>
      <c r="N150" s="314"/>
      <c r="O150" s="314"/>
      <c r="P150" s="314"/>
      <c r="Q150" s="314"/>
      <c r="R150" s="314"/>
      <c r="S150" s="314"/>
      <c r="T150" s="314"/>
      <c r="U150" s="314"/>
      <c r="V150" s="314"/>
      <c r="W150" s="314"/>
      <c r="X150" s="314"/>
      <c r="Y150" s="314"/>
      <c r="Z150" s="314"/>
      <c r="AA150" s="314"/>
      <c r="AB150" s="314"/>
      <c r="AC150" s="314"/>
      <c r="AD150" s="314"/>
      <c r="AE150" s="314"/>
      <c r="AF150" s="314"/>
      <c r="AG150" s="314"/>
      <c r="AH150" s="314"/>
      <c r="AI150" s="314"/>
      <c r="AJ150" s="314"/>
      <c r="AK150" s="314"/>
      <c r="AL150" s="314"/>
      <c r="AM150" s="314"/>
      <c r="AN150" s="314"/>
      <c r="AO150" s="314"/>
      <c r="AP150" s="314"/>
      <c r="AQ150" s="314"/>
      <c r="AR150" s="314"/>
      <c r="AS150" s="314"/>
      <c r="AT150" s="314"/>
      <c r="AU150" s="314"/>
      <c r="AV150" s="314"/>
    </row>
    <row r="151" spans="1:48" s="5" customFormat="1" ht="11.25">
      <c r="A151" s="314"/>
      <c r="B151" s="314"/>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row>
    <row r="152" spans="1:48" s="5" customFormat="1" ht="11.25">
      <c r="A152" s="314"/>
      <c r="B152" s="314"/>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c r="AT152" s="314"/>
      <c r="AU152" s="314"/>
      <c r="AV152" s="314"/>
    </row>
    <row r="153" spans="1:48" s="5" customFormat="1" ht="11.25">
      <c r="A153" s="314"/>
      <c r="B153" s="314"/>
      <c r="C153" s="314"/>
      <c r="D153" s="314"/>
      <c r="E153" s="314"/>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314"/>
      <c r="AP153" s="314"/>
      <c r="AQ153" s="314"/>
      <c r="AR153" s="314"/>
      <c r="AS153" s="314"/>
      <c r="AT153" s="314"/>
      <c r="AU153" s="314"/>
      <c r="AV153" s="314"/>
    </row>
    <row r="154" spans="1:48" s="5" customFormat="1" ht="11.25">
      <c r="A154" s="314"/>
      <c r="B154" s="314"/>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row>
    <row r="155" spans="1:48" s="5" customFormat="1" ht="11.25">
      <c r="A155" s="314"/>
      <c r="B155" s="314"/>
      <c r="C155" s="314"/>
      <c r="D155" s="314"/>
      <c r="E155" s="314"/>
      <c r="F155" s="314"/>
      <c r="G155" s="314"/>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F155" s="314"/>
      <c r="AG155" s="314"/>
      <c r="AH155" s="314"/>
      <c r="AI155" s="314"/>
      <c r="AJ155" s="314"/>
      <c r="AK155" s="314"/>
      <c r="AL155" s="314"/>
      <c r="AM155" s="314"/>
      <c r="AN155" s="314"/>
      <c r="AO155" s="314"/>
      <c r="AP155" s="314"/>
      <c r="AQ155" s="314"/>
      <c r="AR155" s="314"/>
      <c r="AS155" s="314"/>
      <c r="AT155" s="314"/>
      <c r="AU155" s="314"/>
      <c r="AV155" s="314"/>
    </row>
    <row r="156" spans="1:48" s="5" customFormat="1" ht="11.25">
      <c r="A156" s="314"/>
      <c r="B156" s="314"/>
      <c r="C156" s="314"/>
      <c r="D156" s="314"/>
      <c r="E156" s="314"/>
      <c r="F156" s="314"/>
      <c r="G156" s="314"/>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row>
    <row r="157" spans="1:48" s="5" customFormat="1" ht="11.25">
      <c r="A157" s="314"/>
      <c r="B157" s="314"/>
      <c r="C157" s="314"/>
      <c r="D157" s="314"/>
      <c r="E157" s="314"/>
      <c r="F157" s="314"/>
      <c r="G157" s="314"/>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row>
    <row r="158" spans="1:48" s="5" customFormat="1" ht="11.25">
      <c r="A158" s="314"/>
      <c r="B158" s="314"/>
      <c r="C158" s="314"/>
      <c r="D158" s="314"/>
      <c r="E158" s="314"/>
      <c r="F158" s="314"/>
      <c r="G158" s="314"/>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c r="AJ158" s="314"/>
      <c r="AK158" s="314"/>
      <c r="AL158" s="314"/>
      <c r="AM158" s="314"/>
      <c r="AN158" s="314"/>
      <c r="AO158" s="314"/>
      <c r="AP158" s="314"/>
      <c r="AQ158" s="314"/>
      <c r="AR158" s="314"/>
      <c r="AS158" s="314"/>
      <c r="AT158" s="314"/>
      <c r="AU158" s="314"/>
      <c r="AV158" s="314"/>
    </row>
    <row r="159" spans="1:48" s="5" customFormat="1" ht="11.25">
      <c r="A159" s="314"/>
      <c r="B159" s="314"/>
      <c r="C159" s="314"/>
      <c r="D159" s="314"/>
      <c r="E159" s="314"/>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4"/>
      <c r="AR159" s="314"/>
      <c r="AS159" s="314"/>
      <c r="AT159" s="314"/>
      <c r="AU159" s="314"/>
      <c r="AV159" s="314"/>
    </row>
    <row r="160" spans="1:48" s="5" customFormat="1" ht="11.25">
      <c r="A160" s="314"/>
      <c r="B160" s="314"/>
      <c r="C160" s="314"/>
      <c r="D160" s="314"/>
      <c r="E160" s="314"/>
      <c r="F160" s="314"/>
      <c r="G160" s="314"/>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c r="AT160" s="314"/>
      <c r="AU160" s="314"/>
      <c r="AV160" s="314"/>
    </row>
    <row r="161" spans="1:48" s="5" customFormat="1" ht="11.25">
      <c r="A161" s="314"/>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T161" s="314"/>
      <c r="AU161" s="314"/>
      <c r="AV161" s="314"/>
    </row>
    <row r="162" spans="1:48" s="5" customFormat="1" ht="11.25">
      <c r="A162" s="314"/>
      <c r="B162" s="314"/>
      <c r="C162" s="314"/>
      <c r="D162" s="314"/>
      <c r="E162" s="314"/>
      <c r="F162" s="314"/>
      <c r="G162" s="314"/>
      <c r="H162" s="314"/>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F162" s="314"/>
      <c r="AG162" s="314"/>
      <c r="AH162" s="314"/>
      <c r="AI162" s="314"/>
      <c r="AJ162" s="314"/>
      <c r="AK162" s="314"/>
      <c r="AL162" s="314"/>
      <c r="AM162" s="314"/>
      <c r="AN162" s="314"/>
      <c r="AO162" s="314"/>
      <c r="AP162" s="314"/>
      <c r="AQ162" s="314"/>
      <c r="AR162" s="314"/>
      <c r="AS162" s="314"/>
      <c r="AT162" s="314"/>
      <c r="AU162" s="314"/>
      <c r="AV162" s="314"/>
    </row>
    <row r="163" spans="1:48" s="5" customFormat="1" ht="11.25">
      <c r="A163" s="314"/>
      <c r="B163" s="314"/>
      <c r="C163" s="314"/>
      <c r="D163" s="314"/>
      <c r="E163" s="314"/>
      <c r="F163" s="314"/>
      <c r="G163" s="314"/>
      <c r="H163" s="314"/>
      <c r="I163" s="314"/>
      <c r="J163" s="314"/>
      <c r="K163" s="314"/>
      <c r="L163" s="314"/>
      <c r="M163" s="314"/>
      <c r="N163" s="314"/>
      <c r="O163" s="314"/>
      <c r="P163" s="314"/>
      <c r="Q163" s="314"/>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4"/>
      <c r="AM163" s="314"/>
      <c r="AN163" s="314"/>
      <c r="AO163" s="314"/>
      <c r="AP163" s="314"/>
      <c r="AQ163" s="314"/>
      <c r="AR163" s="314"/>
      <c r="AS163" s="314"/>
      <c r="AT163" s="314"/>
      <c r="AU163" s="314"/>
      <c r="AV163" s="314"/>
    </row>
    <row r="164" spans="1:48" s="5" customFormat="1" ht="11.25">
      <c r="A164" s="314"/>
      <c r="B164" s="314"/>
      <c r="C164" s="314"/>
      <c r="D164" s="314"/>
      <c r="E164" s="314"/>
      <c r="F164" s="314"/>
      <c r="G164" s="314"/>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4"/>
      <c r="AM164" s="314"/>
      <c r="AN164" s="314"/>
      <c r="AO164" s="314"/>
      <c r="AP164" s="314"/>
      <c r="AQ164" s="314"/>
      <c r="AR164" s="314"/>
      <c r="AS164" s="314"/>
      <c r="AT164" s="314"/>
      <c r="AU164" s="314"/>
      <c r="AV164" s="314"/>
    </row>
    <row r="165" spans="1:48" s="5" customFormat="1" ht="11.25">
      <c r="A165" s="314"/>
      <c r="B165" s="314"/>
      <c r="C165" s="314"/>
      <c r="D165" s="314"/>
      <c r="E165" s="314"/>
      <c r="F165" s="314"/>
      <c r="G165" s="314"/>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4"/>
      <c r="AI165" s="314"/>
      <c r="AJ165" s="314"/>
      <c r="AK165" s="314"/>
      <c r="AL165" s="314"/>
      <c r="AM165" s="314"/>
      <c r="AN165" s="314"/>
      <c r="AO165" s="314"/>
      <c r="AP165" s="314"/>
      <c r="AQ165" s="314"/>
      <c r="AR165" s="314"/>
      <c r="AS165" s="314"/>
      <c r="AT165" s="314"/>
      <c r="AU165" s="314"/>
      <c r="AV165" s="314"/>
    </row>
    <row r="166" spans="1:48" s="5" customFormat="1" ht="11.25">
      <c r="A166" s="314"/>
      <c r="B166" s="314"/>
      <c r="C166" s="314"/>
      <c r="D166" s="314"/>
      <c r="E166" s="314"/>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row>
    <row r="167" spans="1:48" s="5" customFormat="1" ht="11.25">
      <c r="A167" s="314"/>
      <c r="B167" s="314"/>
      <c r="C167" s="314"/>
      <c r="D167" s="314"/>
      <c r="E167" s="314"/>
      <c r="F167" s="314"/>
      <c r="G167" s="314"/>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s="314"/>
      <c r="AU167" s="314"/>
      <c r="AV167" s="314"/>
    </row>
    <row r="168" spans="1:48" s="5" customFormat="1" ht="11.25">
      <c r="A168" s="314"/>
      <c r="B168" s="314"/>
      <c r="C168" s="314"/>
      <c r="D168" s="314"/>
      <c r="E168" s="314"/>
      <c r="F168" s="314"/>
      <c r="G168" s="314"/>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row>
    <row r="169" spans="1:48" s="5" customFormat="1" ht="11.25">
      <c r="A169" s="314"/>
      <c r="B169" s="314"/>
      <c r="C169" s="314"/>
      <c r="D169" s="314"/>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314"/>
    </row>
    <row r="170" spans="1:48" s="5" customFormat="1" ht="11.25">
      <c r="A170" s="314"/>
      <c r="B170" s="314"/>
      <c r="C170" s="314"/>
      <c r="D170" s="314"/>
      <c r="E170" s="314"/>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row>
    <row r="171" spans="1:48" s="5" customFormat="1" ht="11.25">
      <c r="A171" s="314"/>
      <c r="B171" s="314"/>
      <c r="C171" s="314"/>
      <c r="D171" s="314"/>
      <c r="E171" s="314"/>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c r="AT171" s="314"/>
      <c r="AU171" s="314"/>
      <c r="AV171" s="314"/>
    </row>
    <row r="172" spans="1:48" s="5" customFormat="1" ht="11.25">
      <c r="A172" s="314"/>
      <c r="B172" s="314"/>
      <c r="C172" s="314"/>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14"/>
      <c r="AU172" s="314"/>
      <c r="AV172" s="314"/>
    </row>
    <row r="173" spans="1:48" s="5" customFormat="1" ht="11.25">
      <c r="A173" s="314"/>
      <c r="B173" s="314"/>
      <c r="C173" s="314"/>
      <c r="D173" s="314"/>
      <c r="E173" s="314"/>
      <c r="F173" s="314"/>
      <c r="G173" s="314"/>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row>
    <row r="174" spans="1:48" s="5" customFormat="1" ht="11.25">
      <c r="A174" s="314"/>
      <c r="B174" s="314"/>
      <c r="C174" s="314"/>
      <c r="D174" s="314"/>
      <c r="E174" s="314"/>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4"/>
      <c r="AR174" s="314"/>
      <c r="AS174" s="314"/>
      <c r="AT174" s="314"/>
      <c r="AU174" s="314"/>
      <c r="AV174" s="314"/>
    </row>
    <row r="175" spans="1:48" s="5" customFormat="1" ht="11.25">
      <c r="A175" s="314"/>
      <c r="B175" s="314"/>
      <c r="C175" s="314"/>
      <c r="D175" s="314"/>
      <c r="E175" s="314"/>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row>
    <row r="176" spans="1:48" s="5" customFormat="1" ht="11.25">
      <c r="A176" s="314"/>
      <c r="B176" s="314"/>
      <c r="C176" s="314"/>
      <c r="D176" s="314"/>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314"/>
    </row>
    <row r="177" spans="1:48" s="5" customFormat="1" ht="11.25">
      <c r="A177" s="314"/>
      <c r="B177" s="314"/>
      <c r="C177" s="314"/>
      <c r="D177" s="314"/>
      <c r="E177" s="314"/>
      <c r="F177" s="314"/>
      <c r="G177" s="314"/>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4"/>
      <c r="AM177" s="314"/>
      <c r="AN177" s="314"/>
      <c r="AO177" s="314"/>
      <c r="AP177" s="314"/>
      <c r="AQ177" s="314"/>
      <c r="AR177" s="314"/>
      <c r="AS177" s="314"/>
      <c r="AT177" s="314"/>
      <c r="AU177" s="314"/>
      <c r="AV177" s="314"/>
    </row>
    <row r="178" spans="1:48" s="5" customFormat="1" ht="11.25">
      <c r="A178" s="314"/>
      <c r="B178" s="314"/>
      <c r="C178" s="314"/>
      <c r="D178" s="314"/>
      <c r="E178" s="314"/>
      <c r="F178" s="314"/>
      <c r="G178" s="314"/>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314"/>
      <c r="AI178" s="314"/>
      <c r="AJ178" s="314"/>
      <c r="AK178" s="314"/>
      <c r="AL178" s="314"/>
      <c r="AM178" s="314"/>
      <c r="AN178" s="314"/>
      <c r="AO178" s="314"/>
      <c r="AP178" s="314"/>
      <c r="AQ178" s="314"/>
      <c r="AR178" s="314"/>
      <c r="AS178" s="314"/>
      <c r="AT178" s="314"/>
      <c r="AU178" s="314"/>
      <c r="AV178" s="314"/>
    </row>
    <row r="179" spans="1:48" s="5" customFormat="1" ht="11.25">
      <c r="A179" s="314"/>
      <c r="B179" s="314"/>
      <c r="C179" s="314"/>
      <c r="D179" s="314"/>
      <c r="E179" s="314"/>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row>
    <row r="180" spans="1:48" s="5" customFormat="1" ht="11.25">
      <c r="A180" s="314"/>
      <c r="B180" s="314"/>
      <c r="C180" s="314"/>
      <c r="D180" s="314"/>
      <c r="E180" s="314"/>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row>
    <row r="181" spans="1:48" s="5" customFormat="1" ht="11.25">
      <c r="A181" s="314"/>
      <c r="B181" s="314"/>
      <c r="C181" s="314"/>
      <c r="D181" s="314"/>
      <c r="E181" s="314"/>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row>
    <row r="182" spans="1:48" s="5" customFormat="1" ht="11.25">
      <c r="A182" s="314"/>
      <c r="B182" s="314"/>
      <c r="C182" s="314"/>
      <c r="D182" s="314"/>
      <c r="E182" s="314"/>
      <c r="F182" s="314"/>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314"/>
      <c r="AQ182" s="314"/>
      <c r="AR182" s="314"/>
      <c r="AS182" s="314"/>
      <c r="AT182" s="314"/>
      <c r="AU182" s="314"/>
      <c r="AV182" s="314"/>
    </row>
    <row r="183" spans="1:48" s="5" customFormat="1" ht="11.25">
      <c r="A183" s="314"/>
      <c r="B183" s="314"/>
      <c r="C183" s="314"/>
      <c r="D183" s="314"/>
      <c r="E183" s="314"/>
      <c r="F183" s="314"/>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row>
    <row r="184" spans="1:48" s="5" customFormat="1" ht="11.25">
      <c r="A184" s="314"/>
      <c r="B184" s="314"/>
      <c r="C184" s="314"/>
      <c r="D184" s="314"/>
      <c r="E184" s="314"/>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row>
    <row r="185" spans="1:48" s="5" customFormat="1" ht="11.25">
      <c r="A185" s="314"/>
      <c r="B185" s="314"/>
      <c r="C185" s="314"/>
      <c r="D185" s="314"/>
      <c r="E185" s="314"/>
      <c r="F185" s="314"/>
      <c r="G185" s="314"/>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row>
    <row r="186" spans="1:48" s="5" customFormat="1" ht="11.25">
      <c r="A186" s="314"/>
      <c r="B186" s="314"/>
      <c r="C186" s="314"/>
      <c r="D186" s="314"/>
      <c r="E186" s="314"/>
      <c r="F186" s="314"/>
      <c r="G186" s="314"/>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4"/>
      <c r="AV186" s="314"/>
    </row>
    <row r="187" spans="1:48" s="5" customFormat="1" ht="11.25">
      <c r="A187" s="314"/>
      <c r="B187" s="314"/>
      <c r="C187" s="314"/>
      <c r="D187" s="314"/>
      <c r="E187" s="314"/>
      <c r="F187" s="314"/>
      <c r="G187" s="314"/>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c r="AN187" s="314"/>
      <c r="AO187" s="314"/>
      <c r="AP187" s="314"/>
      <c r="AQ187" s="314"/>
      <c r="AR187" s="314"/>
      <c r="AS187" s="314"/>
      <c r="AT187" s="314"/>
      <c r="AU187" s="314"/>
      <c r="AV187" s="314"/>
    </row>
    <row r="188" spans="1:48" s="5" customFormat="1" ht="11.25">
      <c r="A188" s="314"/>
      <c r="B188" s="314"/>
      <c r="C188" s="314"/>
      <c r="D188" s="314"/>
      <c r="E188" s="314"/>
      <c r="F188" s="314"/>
      <c r="G188" s="314"/>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row>
    <row r="189" spans="1:48" s="5" customFormat="1" ht="11.25">
      <c r="A189" s="314"/>
      <c r="B189" s="314"/>
      <c r="C189" s="314"/>
      <c r="D189" s="314"/>
      <c r="E189" s="314"/>
      <c r="F189" s="314"/>
      <c r="G189" s="314"/>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row>
    <row r="190" spans="1:48" s="5" customFormat="1" ht="11.25">
      <c r="A190" s="314"/>
      <c r="B190" s="314"/>
      <c r="C190" s="314"/>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row>
    <row r="191" spans="1:48" s="5" customFormat="1" ht="11.25">
      <c r="A191" s="314"/>
      <c r="B191" s="314"/>
      <c r="C191" s="314"/>
      <c r="D191" s="314"/>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row>
    <row r="192" spans="1:48" s="5" customFormat="1" ht="11.25">
      <c r="A192" s="314"/>
      <c r="B192" s="314"/>
      <c r="C192" s="314"/>
      <c r="D192" s="314"/>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row>
    <row r="193" spans="1:48" s="5" customFormat="1" ht="11.25">
      <c r="A193" s="314"/>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4"/>
      <c r="AF193" s="314"/>
      <c r="AG193" s="314"/>
      <c r="AH193" s="314"/>
      <c r="AI193" s="314"/>
      <c r="AJ193" s="314"/>
      <c r="AK193" s="314"/>
      <c r="AL193" s="314"/>
      <c r="AM193" s="314"/>
      <c r="AN193" s="314"/>
      <c r="AO193" s="314"/>
      <c r="AP193" s="314"/>
      <c r="AQ193" s="314"/>
      <c r="AR193" s="314"/>
      <c r="AS193" s="314"/>
      <c r="AT193" s="314"/>
      <c r="AU193" s="314"/>
      <c r="AV193" s="314"/>
    </row>
    <row r="194" spans="1:48" s="5" customFormat="1" ht="11.25">
      <c r="A194" s="314"/>
      <c r="B194" s="314"/>
      <c r="C194" s="314"/>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row>
    <row r="195" spans="1:48" s="5" customFormat="1" ht="11.25">
      <c r="A195" s="314"/>
      <c r="B195" s="314"/>
      <c r="C195" s="314"/>
      <c r="D195" s="314"/>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row>
    <row r="196" spans="1:48" s="5" customFormat="1" ht="11.25">
      <c r="A196" s="314"/>
      <c r="B196" s="314"/>
      <c r="C196" s="314"/>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row>
    <row r="197" spans="1:48" s="5" customFormat="1" ht="11.25">
      <c r="A197" s="314"/>
      <c r="B197" s="314"/>
      <c r="C197" s="314"/>
      <c r="D197" s="314"/>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row>
    <row r="198" spans="1:48" s="5" customFormat="1" ht="11.25">
      <c r="A198" s="314"/>
      <c r="B198" s="314"/>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row>
    <row r="199" spans="1:48" s="5" customFormat="1" ht="11.25">
      <c r="A199" s="314"/>
      <c r="B199" s="314"/>
      <c r="C199" s="314"/>
      <c r="D199" s="314"/>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row>
    <row r="200" spans="1:48" s="5" customFormat="1" ht="11.25">
      <c r="A200" s="314"/>
      <c r="B200" s="314"/>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row>
    <row r="201" spans="1:48" s="5" customFormat="1" ht="11.25">
      <c r="A201" s="314"/>
      <c r="B201" s="314"/>
      <c r="C201" s="314"/>
      <c r="D201" s="314"/>
      <c r="E201" s="314"/>
      <c r="F201" s="314"/>
      <c r="G201" s="314"/>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c r="AR201" s="314"/>
      <c r="AS201" s="314"/>
      <c r="AT201" s="314"/>
      <c r="AU201" s="314"/>
      <c r="AV201" s="314"/>
    </row>
    <row r="202" spans="1:48" s="5" customFormat="1" ht="11.25">
      <c r="A202" s="314"/>
      <c r="B202" s="314"/>
      <c r="C202" s="314"/>
      <c r="D202" s="314"/>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row>
    <row r="203" spans="1:48" s="5" customFormat="1" ht="11.25">
      <c r="A203" s="314"/>
      <c r="B203" s="314"/>
      <c r="C203" s="314"/>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c r="AR203" s="314"/>
      <c r="AS203" s="314"/>
      <c r="AT203" s="314"/>
      <c r="AU203" s="314"/>
      <c r="AV203" s="314"/>
    </row>
    <row r="204" spans="1:48" s="5" customFormat="1" ht="11.25">
      <c r="A204" s="314"/>
      <c r="B204" s="314"/>
      <c r="C204" s="314"/>
      <c r="D204" s="314"/>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row>
    <row r="205" spans="1:48" s="5" customFormat="1" ht="11.25">
      <c r="A205" s="314"/>
      <c r="B205" s="314"/>
      <c r="C205" s="314"/>
      <c r="D205" s="314"/>
      <c r="E205" s="314"/>
      <c r="F205" s="314"/>
      <c r="G205" s="314"/>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c r="AU205" s="314"/>
      <c r="AV205" s="314"/>
    </row>
    <row r="206" spans="1:48" s="5" customFormat="1" ht="11.25">
      <c r="A206" s="314"/>
      <c r="B206" s="314"/>
      <c r="C206" s="314"/>
      <c r="D206" s="314"/>
      <c r="E206" s="314"/>
      <c r="F206" s="314"/>
      <c r="G206" s="314"/>
      <c r="H206" s="314"/>
      <c r="I206" s="314"/>
      <c r="J206" s="314"/>
      <c r="K206" s="314"/>
      <c r="L206" s="314"/>
      <c r="M206" s="314"/>
      <c r="N206" s="314"/>
      <c r="O206" s="314"/>
      <c r="P206" s="314"/>
      <c r="Q206" s="314"/>
      <c r="R206" s="314"/>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c r="AN206" s="314"/>
      <c r="AO206" s="314"/>
      <c r="AP206" s="314"/>
      <c r="AQ206" s="314"/>
      <c r="AR206" s="314"/>
      <c r="AS206" s="314"/>
      <c r="AT206" s="314"/>
      <c r="AU206" s="314"/>
      <c r="AV206" s="314"/>
    </row>
    <row r="207" spans="1:48" s="5" customFormat="1" ht="11.25">
      <c r="A207" s="314"/>
      <c r="B207" s="314"/>
      <c r="C207" s="314"/>
      <c r="D207" s="314"/>
      <c r="E207" s="314"/>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c r="AR207" s="314"/>
      <c r="AS207" s="314"/>
      <c r="AT207" s="314"/>
      <c r="AU207" s="314"/>
      <c r="AV207" s="314"/>
    </row>
    <row r="208" spans="1:48" s="5" customFormat="1" ht="11.25">
      <c r="A208" s="314"/>
      <c r="B208" s="314"/>
      <c r="C208" s="314"/>
      <c r="D208" s="314"/>
      <c r="E208" s="314"/>
      <c r="F208" s="314"/>
      <c r="G208" s="314"/>
      <c r="H208" s="314"/>
      <c r="I208" s="314"/>
      <c r="J208" s="314"/>
      <c r="K208" s="314"/>
      <c r="L208" s="314"/>
      <c r="M208" s="314"/>
      <c r="N208" s="314"/>
      <c r="O208" s="314"/>
      <c r="P208" s="314"/>
      <c r="Q208" s="314"/>
      <c r="R208" s="314"/>
      <c r="S208" s="314"/>
      <c r="T208" s="314"/>
      <c r="U208" s="314"/>
      <c r="V208" s="314"/>
      <c r="W208" s="314"/>
      <c r="X208" s="314"/>
      <c r="Y208" s="314"/>
      <c r="Z208" s="314"/>
      <c r="AA208" s="314"/>
      <c r="AB208" s="314"/>
      <c r="AC208" s="314"/>
      <c r="AD208" s="314"/>
      <c r="AE208" s="314"/>
      <c r="AF208" s="314"/>
      <c r="AG208" s="314"/>
      <c r="AH208" s="314"/>
      <c r="AI208" s="314"/>
      <c r="AJ208" s="314"/>
      <c r="AK208" s="314"/>
      <c r="AL208" s="314"/>
      <c r="AM208" s="314"/>
      <c r="AN208" s="314"/>
      <c r="AO208" s="314"/>
      <c r="AP208" s="314"/>
      <c r="AQ208" s="314"/>
      <c r="AR208" s="314"/>
      <c r="AS208" s="314"/>
      <c r="AT208" s="314"/>
      <c r="AU208" s="314"/>
      <c r="AV208" s="314"/>
    </row>
    <row r="209" spans="1:48" s="5" customFormat="1" ht="11.25">
      <c r="A209" s="314"/>
      <c r="B209" s="314"/>
      <c r="C209" s="314"/>
      <c r="D209" s="314"/>
      <c r="E209" s="314"/>
      <c r="F209" s="314"/>
      <c r="G209" s="314"/>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314"/>
      <c r="AE209" s="314"/>
      <c r="AF209" s="314"/>
      <c r="AG209" s="314"/>
      <c r="AH209" s="314"/>
      <c r="AI209" s="314"/>
      <c r="AJ209" s="314"/>
      <c r="AK209" s="314"/>
      <c r="AL209" s="314"/>
      <c r="AM209" s="314"/>
      <c r="AN209" s="314"/>
      <c r="AO209" s="314"/>
      <c r="AP209" s="314"/>
      <c r="AQ209" s="314"/>
      <c r="AR209" s="314"/>
      <c r="AS209" s="314"/>
      <c r="AT209" s="314"/>
      <c r="AU209" s="314"/>
      <c r="AV209" s="314"/>
    </row>
    <row r="210" spans="1:48" s="5" customFormat="1">
      <c r="A210" s="241"/>
      <c r="B210" s="241"/>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row>
    <row r="211" spans="1:48" s="5" customFormat="1">
      <c r="A211" s="241"/>
      <c r="B211" s="241"/>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row>
    <row r="212" spans="1:48" s="5" customFormat="1">
      <c r="A212" s="241"/>
      <c r="B212" s="241"/>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row>
    <row r="213" spans="1:48" s="5" customFormat="1">
      <c r="A213" s="241"/>
      <c r="B213" s="241"/>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row>
    <row r="214" spans="1:48" s="5" customFormat="1">
      <c r="A214" s="241"/>
      <c r="B214" s="241"/>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row>
  </sheetData>
  <conditionalFormatting sqref="M95:M103 M19:M93 G98:L103 G19:G21 I19:L21 H19 H21">
    <cfRule type="cellIs" dxfId="6" priority="2" operator="equal">
      <formula>0</formula>
    </cfRule>
  </conditionalFormatting>
  <conditionalFormatting sqref="AP19:AV19 AV45:AV46 AP47:AV56 AV82:AV83 AP84:AV93 AP95:AV96 AV94 AV71:AV72 AV61 AP58:AV60 AV57 AV34:AV35 AP21:AV23 AV20 AV24 AP25:AV33 AP36:AV44 AP62:AV70 AP73:AV81 AP34:AU34 AP45:AU45 AP71:AU71 AP82:AU82">
    <cfRule type="cellIs" dxfId="5" priority="1" operator="equal">
      <formula>0</formula>
    </cfRule>
  </conditionalFormatting>
  <dataValidations count="1">
    <dataValidation type="whole" allowBlank="1" showErrorMessage="1" errorTitle="Error" error="De conformidad a lo establecido en las Consideraciones Generales de la Guía para la Integración de la Cuenta Pública 2017, la información debe presentar las cifras en pesos sin DECIMALES." sqref="AP24:AT24 AP35:AT35 AP46:AT46 AP72:AT72 AP83:AT83 AP61:AT61">
      <formula1>-999999999999999000</formula1>
      <formula2>999999999999999000</formula2>
    </dataValidation>
  </dataValidations>
  <printOptions horizontalCentered="1"/>
  <pageMargins left="0.27559055118110237" right="0.27559055118110237" top="0.27559055118110237" bottom="0.27559055118110237" header="0" footer="0"/>
  <pageSetup orientation="portrait" r:id="rId1"/>
  <drawing r:id="rId2"/>
</worksheet>
</file>

<file path=xl/worksheets/sheet8.xml><?xml version="1.0" encoding="utf-8"?>
<worksheet xmlns="http://schemas.openxmlformats.org/spreadsheetml/2006/main" xmlns:r="http://schemas.openxmlformats.org/officeDocument/2006/relationships">
  <dimension ref="A1:BD203"/>
  <sheetViews>
    <sheetView showGridLines="0" zoomScaleNormal="100" zoomScaleSheetLayoutView="190" workbookViewId="0">
      <selection activeCell="CG128" sqref="CG128"/>
    </sheetView>
  </sheetViews>
  <sheetFormatPr baseColWidth="10" defaultColWidth="11.42578125" defaultRowHeight="13.5"/>
  <cols>
    <col min="1" max="2" width="1.140625" style="241" customWidth="1"/>
    <col min="3" max="49" width="0.85546875" style="241" customWidth="1"/>
    <col min="50" max="55" width="9.5703125" style="241" customWidth="1"/>
    <col min="56" max="56" width="0.140625" style="241" customWidth="1"/>
    <col min="57" max="16384" width="11.42578125" style="1"/>
  </cols>
  <sheetData>
    <row r="1" spans="1:56" s="17" customFormat="1" ht="6.7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2"/>
      <c r="BC1" s="243"/>
      <c r="BD1" s="241"/>
    </row>
    <row r="2" spans="1:56" s="17" customFormat="1" ht="6.7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2"/>
      <c r="BC2" s="243"/>
      <c r="BD2" s="241"/>
    </row>
    <row r="3" spans="1:56" s="17" customFormat="1" ht="6.7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2"/>
      <c r="BC3" s="243"/>
      <c r="BD3" s="241"/>
    </row>
    <row r="4" spans="1:56" s="17" customFormat="1" ht="6.75" customHeight="1">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2"/>
      <c r="BC4" s="243"/>
      <c r="BD4" s="241"/>
    </row>
    <row r="5" spans="1:56" s="17" customFormat="1" ht="6.75"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2"/>
      <c r="BC5" s="243"/>
      <c r="BD5" s="241"/>
    </row>
    <row r="6" spans="1:56" s="17" customFormat="1" ht="6.7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2"/>
      <c r="BC6" s="244"/>
      <c r="BD6" s="241"/>
    </row>
    <row r="7" spans="1:56" s="17" customFormat="1" ht="5.25" customHeight="1">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5"/>
      <c r="BC7" s="245"/>
      <c r="BD7" s="241"/>
    </row>
    <row r="8" spans="1:56" s="2" customFormat="1" ht="5.25" customHeight="1">
      <c r="A8" s="246"/>
      <c r="B8" s="247"/>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8"/>
      <c r="BD8" s="248"/>
    </row>
    <row r="9" spans="1:56" s="5" customFormat="1" ht="11.1" customHeight="1">
      <c r="A9" s="367" t="str">
        <f>[1]EP_01!A10</f>
        <v>ESTADOS PRESUPUESTARIOS</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row>
    <row r="10" spans="1:56" s="5" customFormat="1" ht="11.1" customHeight="1">
      <c r="A10" s="367" t="str">
        <f>[1]EP_01!A11</f>
        <v>10 PD MB METROBÚS</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row>
    <row r="11" spans="1:56" s="5" customFormat="1" ht="11.1" customHeight="1">
      <c r="A11" s="367" t="s">
        <v>433</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row>
    <row r="12" spans="1:56" s="5" customFormat="1" ht="11.1" customHeight="1">
      <c r="A12" s="369" t="s">
        <v>447</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row>
    <row r="13" spans="1:56" s="5" customFormat="1" ht="11.1" customHeight="1">
      <c r="A13" s="369" t="str">
        <f>+Formato4!B4</f>
        <v>Del 1 de enero al 31 de diciembre de 2018</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row>
    <row r="14" spans="1:56" s="5" customFormat="1" ht="11.1" customHeight="1">
      <c r="A14" s="370" t="s">
        <v>412</v>
      </c>
      <c r="B14" s="370"/>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row>
    <row r="15" spans="1:56" s="3" customFormat="1" ht="4.1500000000000004" customHeight="1">
      <c r="A15" s="371"/>
      <c r="B15" s="371"/>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row>
    <row r="16" spans="1:56" s="3" customFormat="1" ht="11.1" customHeight="1">
      <c r="A16" s="373"/>
      <c r="B16" s="374"/>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6" t="s">
        <v>154</v>
      </c>
      <c r="AY16" s="376" t="s">
        <v>154</v>
      </c>
      <c r="AZ16" s="376" t="s">
        <v>154</v>
      </c>
      <c r="BA16" s="376" t="s">
        <v>154</v>
      </c>
      <c r="BB16" s="376" t="s">
        <v>154</v>
      </c>
      <c r="BC16" s="377"/>
      <c r="BD16" s="373"/>
    </row>
    <row r="17" spans="1:56" s="3" customFormat="1" ht="11.1" customHeight="1">
      <c r="A17" s="373"/>
      <c r="B17" s="378" t="s">
        <v>160</v>
      </c>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6"/>
      <c r="AY17" s="376" t="s">
        <v>283</v>
      </c>
      <c r="AZ17" s="376"/>
      <c r="BA17" s="376"/>
      <c r="BB17" s="376"/>
      <c r="BC17" s="377" t="s">
        <v>88</v>
      </c>
      <c r="BD17" s="373"/>
    </row>
    <row r="18" spans="1:56" s="3" customFormat="1" ht="11.1" customHeight="1">
      <c r="A18" s="373"/>
      <c r="B18" s="380"/>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2" t="s">
        <v>152</v>
      </c>
      <c r="AY18" s="376" t="s">
        <v>77</v>
      </c>
      <c r="AZ18" s="376" t="s">
        <v>78</v>
      </c>
      <c r="BA18" s="376" t="s">
        <v>79</v>
      </c>
      <c r="BB18" s="376" t="s">
        <v>82</v>
      </c>
      <c r="BC18" s="377"/>
      <c r="BD18" s="373"/>
    </row>
    <row r="19" spans="1:56" s="8" customFormat="1" ht="6.95" customHeight="1">
      <c r="A19" s="302"/>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250"/>
      <c r="AY19" s="250"/>
      <c r="AZ19" s="250"/>
      <c r="BA19" s="250"/>
      <c r="BB19" s="250"/>
      <c r="BC19" s="250"/>
      <c r="BD19" s="250"/>
    </row>
    <row r="20" spans="1:56" s="8" customFormat="1" ht="11.25" customHeight="1">
      <c r="A20" s="302"/>
      <c r="B20" s="364" t="s">
        <v>324</v>
      </c>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83">
        <f>SUM(AX22+AX32+AX41+AX52)</f>
        <v>869353694</v>
      </c>
      <c r="AY20" s="383">
        <f>SUM(AY22+AY32+AY41+AY52)</f>
        <v>473765243</v>
      </c>
      <c r="AZ20" s="383">
        <f>SUM(AX20+AY20)</f>
        <v>1343118937</v>
      </c>
      <c r="BA20" s="383">
        <f>SUM(BA22+BA32+BA41+BA52)</f>
        <v>1267643020</v>
      </c>
      <c r="BB20" s="383">
        <f>SUM(BB22+BB32+BB41+BB52)</f>
        <v>1267643020</v>
      </c>
      <c r="BC20" s="383">
        <f>SUM(AZ20-BA20)</f>
        <v>75475917</v>
      </c>
      <c r="BD20" s="250"/>
    </row>
    <row r="21" spans="1:56" s="8" customFormat="1" ht="6.95" customHeight="1">
      <c r="A21" s="302"/>
      <c r="B21" s="303"/>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251"/>
      <c r="AY21" s="251"/>
      <c r="AZ21" s="251"/>
      <c r="BA21" s="251"/>
      <c r="BB21" s="251"/>
      <c r="BC21" s="251"/>
      <c r="BD21" s="250"/>
    </row>
    <row r="22" spans="1:56" s="8" customFormat="1" ht="6.95" customHeight="1">
      <c r="A22" s="302"/>
      <c r="B22" s="302"/>
      <c r="C22" s="384" t="s">
        <v>448</v>
      </c>
      <c r="D22" s="303"/>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83">
        <f>SUM(AX23+AX24+AX25+AX26+AX27+AX28+AX29+AX30)</f>
        <v>1360000</v>
      </c>
      <c r="AY22" s="383">
        <f>SUM(AY23+AY24+AY25+AY26+AY27+AY28+AY29+AY30)</f>
        <v>0</v>
      </c>
      <c r="AZ22" s="383">
        <f t="shared" ref="AZ22" si="0">SUM(AX22+AY22)</f>
        <v>1360000</v>
      </c>
      <c r="BA22" s="383">
        <f>SUM(BA23+BA24+BA25+BA26+BA27+BA28+BA29+BA30)</f>
        <v>674089</v>
      </c>
      <c r="BB22" s="383">
        <f>SUM(BB23+BB24+BB25+BB26+BB27+BB28+BB29+BB30)</f>
        <v>674089</v>
      </c>
      <c r="BC22" s="383">
        <f t="shared" ref="BC22:BC30" si="1">SUM(AZ22-BA22)</f>
        <v>685911</v>
      </c>
      <c r="BD22" s="250"/>
    </row>
    <row r="23" spans="1:56" s="8" customFormat="1" ht="6.95" customHeight="1">
      <c r="A23" s="302"/>
      <c r="B23" s="302"/>
      <c r="C23" s="304"/>
      <c r="D23" s="302" t="s">
        <v>127</v>
      </c>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18">
        <v>0</v>
      </c>
      <c r="AY23" s="318">
        <v>0</v>
      </c>
      <c r="AZ23" s="250">
        <v>0</v>
      </c>
      <c r="BA23" s="318">
        <v>0</v>
      </c>
      <c r="BB23" s="318">
        <v>0</v>
      </c>
      <c r="BC23" s="383">
        <f t="shared" si="1"/>
        <v>0</v>
      </c>
      <c r="BD23" s="250"/>
    </row>
    <row r="24" spans="1:56" s="8" customFormat="1" ht="6.95" customHeight="1">
      <c r="A24" s="302"/>
      <c r="B24" s="302"/>
      <c r="C24" s="304"/>
      <c r="D24" s="302" t="s">
        <v>128</v>
      </c>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18">
        <v>860000</v>
      </c>
      <c r="AY24" s="318">
        <v>0</v>
      </c>
      <c r="AZ24" s="250">
        <v>860000</v>
      </c>
      <c r="BA24" s="318">
        <v>429090</v>
      </c>
      <c r="BB24" s="318">
        <v>429090</v>
      </c>
      <c r="BC24" s="383">
        <f t="shared" si="1"/>
        <v>430910</v>
      </c>
      <c r="BD24" s="250"/>
    </row>
    <row r="25" spans="1:56" s="8" customFormat="1" ht="6.95" customHeight="1">
      <c r="A25" s="302"/>
      <c r="B25" s="302"/>
      <c r="C25" s="304"/>
      <c r="D25" s="302" t="s">
        <v>129</v>
      </c>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18">
        <v>0</v>
      </c>
      <c r="AY25" s="318">
        <v>0</v>
      </c>
      <c r="AZ25" s="250">
        <v>0</v>
      </c>
      <c r="BA25" s="318">
        <v>0</v>
      </c>
      <c r="BB25" s="318">
        <v>0</v>
      </c>
      <c r="BC25" s="383">
        <f t="shared" si="1"/>
        <v>0</v>
      </c>
      <c r="BD25" s="250"/>
    </row>
    <row r="26" spans="1:56" s="8" customFormat="1" ht="6.95" customHeight="1">
      <c r="A26" s="302"/>
      <c r="B26" s="302"/>
      <c r="C26" s="304"/>
      <c r="D26" s="302" t="s">
        <v>130</v>
      </c>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18">
        <v>0</v>
      </c>
      <c r="AY26" s="318">
        <v>0</v>
      </c>
      <c r="AZ26" s="250">
        <v>0</v>
      </c>
      <c r="BA26" s="318">
        <v>0</v>
      </c>
      <c r="BB26" s="318">
        <v>0</v>
      </c>
      <c r="BC26" s="383">
        <f t="shared" si="1"/>
        <v>0</v>
      </c>
      <c r="BD26" s="250"/>
    </row>
    <row r="27" spans="1:56" s="8" customFormat="1" ht="6.95" customHeight="1">
      <c r="A27" s="302"/>
      <c r="B27" s="302"/>
      <c r="C27" s="304"/>
      <c r="D27" s="302" t="s">
        <v>131</v>
      </c>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18">
        <v>0</v>
      </c>
      <c r="AY27" s="318">
        <v>0</v>
      </c>
      <c r="AZ27" s="250">
        <v>0</v>
      </c>
      <c r="BA27" s="318">
        <v>0</v>
      </c>
      <c r="BB27" s="318">
        <v>0</v>
      </c>
      <c r="BC27" s="383">
        <f t="shared" si="1"/>
        <v>0</v>
      </c>
      <c r="BD27" s="250"/>
    </row>
    <row r="28" spans="1:56" s="8" customFormat="1" ht="6.95" customHeight="1">
      <c r="A28" s="302"/>
      <c r="B28" s="302"/>
      <c r="C28" s="304"/>
      <c r="D28" s="302" t="s">
        <v>132</v>
      </c>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18">
        <v>0</v>
      </c>
      <c r="AY28" s="318">
        <v>0</v>
      </c>
      <c r="AZ28" s="250">
        <v>0</v>
      </c>
      <c r="BA28" s="318">
        <v>0</v>
      </c>
      <c r="BB28" s="318">
        <v>0</v>
      </c>
      <c r="BC28" s="383">
        <f t="shared" si="1"/>
        <v>0</v>
      </c>
      <c r="BD28" s="250"/>
    </row>
    <row r="29" spans="1:56" s="8" customFormat="1" ht="6.95" customHeight="1">
      <c r="A29" s="302"/>
      <c r="B29" s="302"/>
      <c r="C29" s="304"/>
      <c r="D29" s="302" t="s">
        <v>133</v>
      </c>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18">
        <v>500000</v>
      </c>
      <c r="AY29" s="318">
        <v>0</v>
      </c>
      <c r="AZ29" s="250">
        <v>500000</v>
      </c>
      <c r="BA29" s="318">
        <v>244999</v>
      </c>
      <c r="BB29" s="318">
        <v>244999</v>
      </c>
      <c r="BC29" s="383">
        <f>SUM(AZ29-BA29)</f>
        <v>255001</v>
      </c>
      <c r="BD29" s="250"/>
    </row>
    <row r="30" spans="1:56" s="8" customFormat="1" ht="6.95" customHeight="1">
      <c r="A30" s="302"/>
      <c r="B30" s="302"/>
      <c r="C30" s="304"/>
      <c r="D30" s="302" t="s">
        <v>108</v>
      </c>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18">
        <v>0</v>
      </c>
      <c r="AY30" s="318">
        <v>0</v>
      </c>
      <c r="AZ30" s="250">
        <v>0</v>
      </c>
      <c r="BA30" s="318">
        <v>0</v>
      </c>
      <c r="BB30" s="318">
        <v>0</v>
      </c>
      <c r="BC30" s="383">
        <f t="shared" si="1"/>
        <v>0</v>
      </c>
      <c r="BD30" s="250"/>
    </row>
    <row r="31" spans="1:56" s="8" customFormat="1" ht="6.95" customHeight="1">
      <c r="A31" s="302"/>
      <c r="B31" s="302"/>
      <c r="C31" s="304"/>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250"/>
      <c r="AY31" s="250"/>
      <c r="AZ31" s="250"/>
      <c r="BA31" s="250"/>
      <c r="BB31" s="250"/>
      <c r="BC31" s="250"/>
      <c r="BD31" s="250"/>
    </row>
    <row r="32" spans="1:56" s="8" customFormat="1" ht="6.95" customHeight="1">
      <c r="A32" s="302"/>
      <c r="B32" s="302"/>
      <c r="C32" s="384" t="s">
        <v>449</v>
      </c>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83">
        <f>SUM(AX33+AX34+AX35+AX36+AX37+AX38+AX39)</f>
        <v>0</v>
      </c>
      <c r="AY32" s="383">
        <f>SUM(AY33+AY34+AY35+AY36+AY37+AY38+AY39)</f>
        <v>0</v>
      </c>
      <c r="AZ32" s="383">
        <f t="shared" ref="AZ32" si="2">SUM(AX32+AY32)</f>
        <v>0</v>
      </c>
      <c r="BA32" s="383">
        <f>SUM(BA33+BA34+BA35+BA36+BA37+BA38+BA39)</f>
        <v>0</v>
      </c>
      <c r="BB32" s="383">
        <f>SUM(BB33+BB34+BB35+BB36+BB37+BB38+BB39)</f>
        <v>0</v>
      </c>
      <c r="BC32" s="383">
        <f t="shared" ref="BC32:BC39" si="3">SUM(AZ32-BA32)</f>
        <v>0</v>
      </c>
      <c r="BD32" s="250"/>
    </row>
    <row r="33" spans="1:56" s="8" customFormat="1" ht="6.95" customHeight="1">
      <c r="A33" s="302"/>
      <c r="B33" s="302"/>
      <c r="C33" s="304"/>
      <c r="D33" s="302" t="s">
        <v>134</v>
      </c>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18">
        <v>0</v>
      </c>
      <c r="AY33" s="318">
        <v>0</v>
      </c>
      <c r="AZ33" s="250">
        <v>0</v>
      </c>
      <c r="BA33" s="318">
        <v>0</v>
      </c>
      <c r="BB33" s="318">
        <v>0</v>
      </c>
      <c r="BC33" s="383">
        <f t="shared" si="3"/>
        <v>0</v>
      </c>
      <c r="BD33" s="250"/>
    </row>
    <row r="34" spans="1:56" s="8" customFormat="1" ht="6.95" customHeight="1">
      <c r="A34" s="302"/>
      <c r="B34" s="302"/>
      <c r="C34" s="304"/>
      <c r="D34" s="302" t="s">
        <v>135</v>
      </c>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18">
        <v>0</v>
      </c>
      <c r="AY34" s="318">
        <v>0</v>
      </c>
      <c r="AZ34" s="250">
        <v>0</v>
      </c>
      <c r="BA34" s="318">
        <v>0</v>
      </c>
      <c r="BB34" s="318">
        <v>0</v>
      </c>
      <c r="BC34" s="383">
        <f t="shared" si="3"/>
        <v>0</v>
      </c>
      <c r="BD34" s="250"/>
    </row>
    <row r="35" spans="1:56" s="8" customFormat="1" ht="6.95" customHeight="1">
      <c r="A35" s="302"/>
      <c r="B35" s="302"/>
      <c r="C35" s="304"/>
      <c r="D35" s="302" t="s">
        <v>136</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18">
        <v>0</v>
      </c>
      <c r="AY35" s="318">
        <v>0</v>
      </c>
      <c r="AZ35" s="250">
        <v>0</v>
      </c>
      <c r="BA35" s="318">
        <v>0</v>
      </c>
      <c r="BB35" s="318">
        <v>0</v>
      </c>
      <c r="BC35" s="383">
        <f t="shared" si="3"/>
        <v>0</v>
      </c>
      <c r="BD35" s="250"/>
    </row>
    <row r="36" spans="1:56" s="8" customFormat="1" ht="6.95" customHeight="1">
      <c r="A36" s="302"/>
      <c r="B36" s="302"/>
      <c r="C36" s="304"/>
      <c r="D36" s="302" t="s">
        <v>137</v>
      </c>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18">
        <v>0</v>
      </c>
      <c r="AY36" s="318">
        <v>0</v>
      </c>
      <c r="AZ36" s="250">
        <v>0</v>
      </c>
      <c r="BA36" s="318">
        <v>0</v>
      </c>
      <c r="BB36" s="318">
        <v>0</v>
      </c>
      <c r="BC36" s="383">
        <f t="shared" si="3"/>
        <v>0</v>
      </c>
      <c r="BD36" s="250"/>
    </row>
    <row r="37" spans="1:56" s="8" customFormat="1" ht="6.95" customHeight="1">
      <c r="A37" s="302"/>
      <c r="B37" s="302"/>
      <c r="C37" s="304"/>
      <c r="D37" s="302" t="s">
        <v>138</v>
      </c>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18">
        <v>0</v>
      </c>
      <c r="AY37" s="318">
        <v>0</v>
      </c>
      <c r="AZ37" s="250">
        <v>0</v>
      </c>
      <c r="BA37" s="318">
        <v>0</v>
      </c>
      <c r="BB37" s="318">
        <v>0</v>
      </c>
      <c r="BC37" s="383">
        <f t="shared" si="3"/>
        <v>0</v>
      </c>
      <c r="BD37" s="250"/>
    </row>
    <row r="38" spans="1:56" s="8" customFormat="1" ht="6.95" customHeight="1">
      <c r="A38" s="302"/>
      <c r="B38" s="302"/>
      <c r="C38" s="304"/>
      <c r="D38" s="302" t="s">
        <v>139</v>
      </c>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18">
        <v>0</v>
      </c>
      <c r="AY38" s="318">
        <v>0</v>
      </c>
      <c r="AZ38" s="250">
        <v>0</v>
      </c>
      <c r="BA38" s="318">
        <v>0</v>
      </c>
      <c r="BB38" s="318">
        <v>0</v>
      </c>
      <c r="BC38" s="383">
        <f t="shared" si="3"/>
        <v>0</v>
      </c>
      <c r="BD38" s="250"/>
    </row>
    <row r="39" spans="1:56" s="8" customFormat="1" ht="6.95" customHeight="1">
      <c r="A39" s="302"/>
      <c r="B39" s="302"/>
      <c r="C39" s="304"/>
      <c r="D39" s="302" t="s">
        <v>140</v>
      </c>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18">
        <v>0</v>
      </c>
      <c r="AY39" s="318">
        <v>0</v>
      </c>
      <c r="AZ39" s="250">
        <v>0</v>
      </c>
      <c r="BA39" s="318">
        <v>0</v>
      </c>
      <c r="BB39" s="318">
        <v>0</v>
      </c>
      <c r="BC39" s="383">
        <f t="shared" si="3"/>
        <v>0</v>
      </c>
      <c r="BD39" s="250"/>
    </row>
    <row r="40" spans="1:56" s="8" customFormat="1" ht="6.95" customHeight="1">
      <c r="A40" s="302"/>
      <c r="B40" s="302"/>
      <c r="C40" s="304"/>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250"/>
      <c r="AY40" s="250"/>
      <c r="AZ40" s="250"/>
      <c r="BA40" s="250"/>
      <c r="BB40" s="250"/>
      <c r="BC40" s="250"/>
      <c r="BD40" s="250"/>
    </row>
    <row r="41" spans="1:56" s="8" customFormat="1" ht="6.95" customHeight="1">
      <c r="A41" s="302"/>
      <c r="B41" s="302"/>
      <c r="C41" s="384" t="s">
        <v>450</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83">
        <f>SUM(AX42+AX43+AX44+AX45+AX46+AX47+AX48+AX49+AX50)</f>
        <v>867993694</v>
      </c>
      <c r="AY41" s="383">
        <f>SUM(AY42+AY43+AY44+AY45+AY46+AY47+AY48+AY49+AY50)</f>
        <v>473765243</v>
      </c>
      <c r="AZ41" s="383">
        <f>SUM(AX41+AY41)</f>
        <v>1341758937</v>
      </c>
      <c r="BA41" s="383">
        <f>SUM(BA42+BA43+BA44+BA45+BA46+BA47+BA48+BA49+BA50)</f>
        <v>1266968931</v>
      </c>
      <c r="BB41" s="383">
        <f>SUM(BB42+BB43+BB44+BB45+BB46+BB47+BB48+BB49+BB50)</f>
        <v>1266968931</v>
      </c>
      <c r="BC41" s="383">
        <f t="shared" ref="BC41:BC50" si="4">SUM(AZ41-BA41)</f>
        <v>74790006</v>
      </c>
      <c r="BD41" s="250"/>
    </row>
    <row r="42" spans="1:56" s="8" customFormat="1" ht="6.95" customHeight="1">
      <c r="A42" s="302"/>
      <c r="B42" s="302"/>
      <c r="C42" s="304"/>
      <c r="D42" s="302" t="s">
        <v>141</v>
      </c>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18">
        <v>0</v>
      </c>
      <c r="AY42" s="318">
        <v>0</v>
      </c>
      <c r="AZ42" s="250">
        <v>0</v>
      </c>
      <c r="BA42" s="318">
        <v>0</v>
      </c>
      <c r="BB42" s="318">
        <v>0</v>
      </c>
      <c r="BC42" s="383">
        <f t="shared" si="4"/>
        <v>0</v>
      </c>
      <c r="BD42" s="250"/>
    </row>
    <row r="43" spans="1:56" s="8" customFormat="1" ht="6.95" customHeight="1">
      <c r="A43" s="302"/>
      <c r="B43" s="302"/>
      <c r="C43" s="304"/>
      <c r="D43" s="302" t="s">
        <v>142</v>
      </c>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18">
        <v>0</v>
      </c>
      <c r="AY43" s="318">
        <v>0</v>
      </c>
      <c r="AZ43" s="250">
        <v>0</v>
      </c>
      <c r="BA43" s="318">
        <v>0</v>
      </c>
      <c r="BB43" s="318">
        <v>0</v>
      </c>
      <c r="BC43" s="383">
        <f t="shared" si="4"/>
        <v>0</v>
      </c>
      <c r="BD43" s="250"/>
    </row>
    <row r="44" spans="1:56" s="8" customFormat="1" ht="6.95" customHeight="1">
      <c r="A44" s="302"/>
      <c r="B44" s="302"/>
      <c r="C44" s="304"/>
      <c r="D44" s="302" t="s">
        <v>143</v>
      </c>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18">
        <v>0</v>
      </c>
      <c r="AY44" s="318">
        <v>0</v>
      </c>
      <c r="AZ44" s="250">
        <v>0</v>
      </c>
      <c r="BA44" s="318">
        <v>0</v>
      </c>
      <c r="BB44" s="318">
        <v>0</v>
      </c>
      <c r="BC44" s="383">
        <f t="shared" si="4"/>
        <v>0</v>
      </c>
      <c r="BD44" s="250"/>
    </row>
    <row r="45" spans="1:56" s="8" customFormat="1" ht="6.95" customHeight="1">
      <c r="A45" s="302"/>
      <c r="B45" s="302"/>
      <c r="C45" s="304"/>
      <c r="D45" s="302" t="s">
        <v>144</v>
      </c>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18">
        <v>0</v>
      </c>
      <c r="AY45" s="318">
        <v>0</v>
      </c>
      <c r="AZ45" s="250">
        <v>0</v>
      </c>
      <c r="BA45" s="318">
        <v>0</v>
      </c>
      <c r="BB45" s="318">
        <v>0</v>
      </c>
      <c r="BC45" s="383">
        <f t="shared" si="4"/>
        <v>0</v>
      </c>
      <c r="BD45" s="250"/>
    </row>
    <row r="46" spans="1:56" s="8" customFormat="1" ht="6.95" customHeight="1">
      <c r="A46" s="302"/>
      <c r="B46" s="302"/>
      <c r="C46" s="304"/>
      <c r="D46" s="302" t="s">
        <v>145</v>
      </c>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18">
        <v>867993694</v>
      </c>
      <c r="AY46" s="318">
        <v>473765243</v>
      </c>
      <c r="AZ46" s="250">
        <v>1341758937</v>
      </c>
      <c r="BA46" s="318">
        <v>1266968931</v>
      </c>
      <c r="BB46" s="318">
        <v>1266968931</v>
      </c>
      <c r="BC46" s="383">
        <f t="shared" si="4"/>
        <v>74790006</v>
      </c>
      <c r="BD46" s="250"/>
    </row>
    <row r="47" spans="1:56" s="8" customFormat="1" ht="6.95" customHeight="1">
      <c r="A47" s="302"/>
      <c r="B47" s="302"/>
      <c r="C47" s="304"/>
      <c r="D47" s="302" t="s">
        <v>146</v>
      </c>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18">
        <v>0</v>
      </c>
      <c r="AY47" s="318">
        <v>0</v>
      </c>
      <c r="AZ47" s="250">
        <v>0</v>
      </c>
      <c r="BA47" s="318">
        <v>0</v>
      </c>
      <c r="BB47" s="318">
        <v>0</v>
      </c>
      <c r="BC47" s="383">
        <f t="shared" si="4"/>
        <v>0</v>
      </c>
      <c r="BD47" s="250"/>
    </row>
    <row r="48" spans="1:56" s="8" customFormat="1" ht="6.95" customHeight="1">
      <c r="A48" s="302"/>
      <c r="B48" s="302"/>
      <c r="C48" s="304"/>
      <c r="D48" s="302" t="s">
        <v>147</v>
      </c>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18">
        <v>0</v>
      </c>
      <c r="AY48" s="318">
        <v>0</v>
      </c>
      <c r="AZ48" s="250">
        <v>0</v>
      </c>
      <c r="BA48" s="318">
        <v>0</v>
      </c>
      <c r="BB48" s="318">
        <v>0</v>
      </c>
      <c r="BC48" s="383">
        <f t="shared" si="4"/>
        <v>0</v>
      </c>
      <c r="BD48" s="250"/>
    </row>
    <row r="49" spans="1:56" s="8" customFormat="1" ht="6.95" customHeight="1">
      <c r="A49" s="302"/>
      <c r="B49" s="302"/>
      <c r="C49" s="304"/>
      <c r="D49" s="302" t="s">
        <v>148</v>
      </c>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18">
        <v>0</v>
      </c>
      <c r="AY49" s="318">
        <v>0</v>
      </c>
      <c r="AZ49" s="250">
        <v>0</v>
      </c>
      <c r="BA49" s="318">
        <v>0</v>
      </c>
      <c r="BB49" s="318">
        <v>0</v>
      </c>
      <c r="BC49" s="383">
        <f t="shared" si="4"/>
        <v>0</v>
      </c>
      <c r="BD49" s="250"/>
    </row>
    <row r="50" spans="1:56" s="8" customFormat="1" ht="6.95" customHeight="1">
      <c r="A50" s="302"/>
      <c r="B50" s="302"/>
      <c r="C50" s="304"/>
      <c r="D50" s="302" t="s">
        <v>149</v>
      </c>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18">
        <v>0</v>
      </c>
      <c r="AY50" s="318">
        <v>0</v>
      </c>
      <c r="AZ50" s="250">
        <v>0</v>
      </c>
      <c r="BA50" s="318">
        <v>0</v>
      </c>
      <c r="BB50" s="318">
        <v>0</v>
      </c>
      <c r="BC50" s="383">
        <f t="shared" si="4"/>
        <v>0</v>
      </c>
      <c r="BD50" s="250"/>
    </row>
    <row r="51" spans="1:56" s="8" customFormat="1" ht="6.95" customHeight="1">
      <c r="A51" s="302"/>
      <c r="B51" s="302"/>
      <c r="C51" s="304"/>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250"/>
      <c r="AY51" s="250"/>
      <c r="AZ51" s="250"/>
      <c r="BA51" s="250"/>
      <c r="BB51" s="250"/>
      <c r="BC51" s="250"/>
      <c r="BD51" s="250"/>
    </row>
    <row r="52" spans="1:56" s="8" customFormat="1" ht="6.95" customHeight="1">
      <c r="A52" s="302"/>
      <c r="B52" s="302"/>
      <c r="C52" s="384" t="s">
        <v>451</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83">
        <f>SUM(AX53+AX54+AX55+AX56)</f>
        <v>0</v>
      </c>
      <c r="AY52" s="383">
        <f>SUM(AY53+AY54+AY55+AY56)</f>
        <v>0</v>
      </c>
      <c r="AZ52" s="383">
        <f>SUM(AX52+AY52)</f>
        <v>0</v>
      </c>
      <c r="BA52" s="383">
        <f>SUM(BA53+BA54+BA55+BA56)</f>
        <v>0</v>
      </c>
      <c r="BB52" s="383">
        <f>SUM(BB53+BB54+BB55+BB56)</f>
        <v>0</v>
      </c>
      <c r="BC52" s="383">
        <f>SUM(AZ52-BA52)</f>
        <v>0</v>
      </c>
      <c r="BD52" s="250"/>
    </row>
    <row r="53" spans="1:56" s="8" customFormat="1" ht="6.95" customHeight="1">
      <c r="A53" s="302"/>
      <c r="B53" s="302"/>
      <c r="C53" s="304"/>
      <c r="D53" s="302" t="s">
        <v>325</v>
      </c>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18">
        <v>0</v>
      </c>
      <c r="AY53" s="318">
        <v>0</v>
      </c>
      <c r="AZ53" s="318">
        <v>0</v>
      </c>
      <c r="BA53" s="318">
        <v>0</v>
      </c>
      <c r="BB53" s="318">
        <v>0</v>
      </c>
      <c r="BC53" s="383">
        <f>SUM(AZ53-BA53)</f>
        <v>0</v>
      </c>
      <c r="BD53" s="250"/>
    </row>
    <row r="54" spans="1:56" s="8" customFormat="1" ht="6.95" customHeight="1">
      <c r="A54" s="302"/>
      <c r="B54" s="302"/>
      <c r="C54" s="304"/>
      <c r="D54" s="302" t="s">
        <v>452</v>
      </c>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18">
        <v>0</v>
      </c>
      <c r="AY54" s="318">
        <v>0</v>
      </c>
      <c r="AZ54" s="318">
        <v>0</v>
      </c>
      <c r="BA54" s="318">
        <v>0</v>
      </c>
      <c r="BB54" s="318">
        <v>0</v>
      </c>
      <c r="BC54" s="383">
        <f>SUM(AZ54-BA54)</f>
        <v>0</v>
      </c>
      <c r="BD54" s="250"/>
    </row>
    <row r="55" spans="1:56" s="8" customFormat="1" ht="6.95" customHeight="1">
      <c r="A55" s="302"/>
      <c r="B55" s="302"/>
      <c r="C55" s="304"/>
      <c r="D55" s="302" t="s">
        <v>150</v>
      </c>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c r="AS55" s="302"/>
      <c r="AT55" s="302"/>
      <c r="AU55" s="302"/>
      <c r="AV55" s="302"/>
      <c r="AW55" s="302"/>
      <c r="AX55" s="318">
        <v>0</v>
      </c>
      <c r="AY55" s="318">
        <v>0</v>
      </c>
      <c r="AZ55" s="318">
        <v>0</v>
      </c>
      <c r="BA55" s="318">
        <v>0</v>
      </c>
      <c r="BB55" s="318">
        <v>0</v>
      </c>
      <c r="BC55" s="383">
        <f>SUM(AZ55-BA55)</f>
        <v>0</v>
      </c>
      <c r="BD55" s="250"/>
    </row>
    <row r="56" spans="1:56" s="8" customFormat="1" ht="6.95" customHeight="1">
      <c r="A56" s="302"/>
      <c r="B56" s="302"/>
      <c r="C56" s="304"/>
      <c r="D56" s="302" t="s">
        <v>151</v>
      </c>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c r="AS56" s="302"/>
      <c r="AT56" s="302"/>
      <c r="AU56" s="302"/>
      <c r="AV56" s="302"/>
      <c r="AW56" s="302"/>
      <c r="AX56" s="318">
        <v>0</v>
      </c>
      <c r="AY56" s="318">
        <v>0</v>
      </c>
      <c r="AZ56" s="318">
        <v>0</v>
      </c>
      <c r="BA56" s="318">
        <v>0</v>
      </c>
      <c r="BB56" s="318">
        <v>0</v>
      </c>
      <c r="BC56" s="383">
        <f>SUM(AZ56-BA56)</f>
        <v>0</v>
      </c>
      <c r="BD56" s="250"/>
    </row>
    <row r="57" spans="1:56" s="8" customFormat="1" ht="12" customHeight="1">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250"/>
      <c r="AY57" s="250"/>
      <c r="AZ57" s="250"/>
      <c r="BA57" s="250"/>
      <c r="BB57" s="250"/>
      <c r="BC57" s="250"/>
      <c r="BD57" s="250"/>
    </row>
    <row r="58" spans="1:56" s="8" customFormat="1" ht="11.25" customHeight="1">
      <c r="A58" s="302"/>
      <c r="B58" s="364" t="s">
        <v>326</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83">
        <f>SUM(AX60+AX70+AX79+AX90)</f>
        <v>0</v>
      </c>
      <c r="AY58" s="383">
        <f t="shared" ref="AY58:BC58" si="5">SUM(AY60+AY70+AY79+AY90)</f>
        <v>0</v>
      </c>
      <c r="AZ58" s="383">
        <f t="shared" si="5"/>
        <v>0</v>
      </c>
      <c r="BA58" s="383">
        <f t="shared" si="5"/>
        <v>0</v>
      </c>
      <c r="BB58" s="383">
        <f t="shared" si="5"/>
        <v>0</v>
      </c>
      <c r="BC58" s="383">
        <f t="shared" si="5"/>
        <v>0</v>
      </c>
      <c r="BD58" s="250"/>
    </row>
    <row r="59" spans="1:56" s="8" customFormat="1" ht="6.95" customHeight="1">
      <c r="A59" s="302"/>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250"/>
      <c r="AY59" s="250"/>
      <c r="AZ59" s="250"/>
      <c r="BA59" s="250"/>
      <c r="BB59" s="250"/>
      <c r="BC59" s="250"/>
      <c r="BD59" s="250"/>
    </row>
    <row r="60" spans="1:56" s="8" customFormat="1" ht="6.95" customHeight="1">
      <c r="A60" s="302"/>
      <c r="B60" s="302"/>
      <c r="C60" s="384" t="s">
        <v>448</v>
      </c>
      <c r="D60" s="303"/>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83">
        <f>SUM(AX61+AX62+AX63+AX64+AX65+AX66+AX67+AX68)</f>
        <v>0</v>
      </c>
      <c r="AY60" s="383">
        <f t="shared" ref="AY60:BC60" si="6">SUM(AY61+AY62+AY63+AY64+AY65+AY66+AY67+AY68)</f>
        <v>0</v>
      </c>
      <c r="AZ60" s="383">
        <f t="shared" si="6"/>
        <v>0</v>
      </c>
      <c r="BA60" s="383">
        <f t="shared" si="6"/>
        <v>0</v>
      </c>
      <c r="BB60" s="383">
        <f t="shared" si="6"/>
        <v>0</v>
      </c>
      <c r="BC60" s="383">
        <f t="shared" si="6"/>
        <v>0</v>
      </c>
      <c r="BD60" s="250"/>
    </row>
    <row r="61" spans="1:56" s="8" customFormat="1" ht="6.95" customHeight="1">
      <c r="A61" s="302"/>
      <c r="B61" s="302"/>
      <c r="C61" s="304"/>
      <c r="D61" s="302" t="s">
        <v>127</v>
      </c>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302"/>
      <c r="AW61" s="302"/>
      <c r="AX61" s="318">
        <v>0</v>
      </c>
      <c r="AY61" s="318">
        <v>0</v>
      </c>
      <c r="AZ61" s="318">
        <v>0</v>
      </c>
      <c r="BA61" s="318">
        <v>0</v>
      </c>
      <c r="BB61" s="318">
        <v>0</v>
      </c>
      <c r="BC61" s="318">
        <v>0</v>
      </c>
      <c r="BD61" s="250"/>
    </row>
    <row r="62" spans="1:56" s="8" customFormat="1" ht="6.95" customHeight="1">
      <c r="A62" s="302"/>
      <c r="B62" s="302"/>
      <c r="C62" s="304"/>
      <c r="D62" s="302" t="s">
        <v>128</v>
      </c>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18">
        <v>0</v>
      </c>
      <c r="AY62" s="318">
        <v>0</v>
      </c>
      <c r="AZ62" s="318">
        <v>0</v>
      </c>
      <c r="BA62" s="318">
        <v>0</v>
      </c>
      <c r="BB62" s="318">
        <v>0</v>
      </c>
      <c r="BC62" s="318">
        <v>0</v>
      </c>
      <c r="BD62" s="250"/>
    </row>
    <row r="63" spans="1:56" s="8" customFormat="1" ht="6.95" customHeight="1">
      <c r="A63" s="302"/>
      <c r="B63" s="302"/>
      <c r="C63" s="304"/>
      <c r="D63" s="302" t="s">
        <v>129</v>
      </c>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18">
        <v>0</v>
      </c>
      <c r="AY63" s="318">
        <v>0</v>
      </c>
      <c r="AZ63" s="318">
        <v>0</v>
      </c>
      <c r="BA63" s="318">
        <v>0</v>
      </c>
      <c r="BB63" s="318">
        <v>0</v>
      </c>
      <c r="BC63" s="318">
        <v>0</v>
      </c>
      <c r="BD63" s="250"/>
    </row>
    <row r="64" spans="1:56" s="8" customFormat="1" ht="6.95" customHeight="1">
      <c r="A64" s="302"/>
      <c r="B64" s="302"/>
      <c r="C64" s="304"/>
      <c r="D64" s="302" t="s">
        <v>130</v>
      </c>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18">
        <v>0</v>
      </c>
      <c r="AY64" s="318">
        <v>0</v>
      </c>
      <c r="AZ64" s="318">
        <v>0</v>
      </c>
      <c r="BA64" s="318">
        <v>0</v>
      </c>
      <c r="BB64" s="318">
        <v>0</v>
      </c>
      <c r="BC64" s="318">
        <v>0</v>
      </c>
      <c r="BD64" s="250"/>
    </row>
    <row r="65" spans="1:56" s="8" customFormat="1" ht="6.95" customHeight="1">
      <c r="A65" s="302"/>
      <c r="B65" s="302"/>
      <c r="C65" s="304"/>
      <c r="D65" s="302" t="s">
        <v>131</v>
      </c>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18">
        <v>0</v>
      </c>
      <c r="AY65" s="318">
        <v>0</v>
      </c>
      <c r="AZ65" s="318">
        <v>0</v>
      </c>
      <c r="BA65" s="318">
        <v>0</v>
      </c>
      <c r="BB65" s="318">
        <v>0</v>
      </c>
      <c r="BC65" s="318">
        <v>0</v>
      </c>
      <c r="BD65" s="250"/>
    </row>
    <row r="66" spans="1:56" s="8" customFormat="1" ht="6.95" customHeight="1">
      <c r="A66" s="302"/>
      <c r="B66" s="302"/>
      <c r="C66" s="304"/>
      <c r="D66" s="302" t="s">
        <v>132</v>
      </c>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18">
        <v>0</v>
      </c>
      <c r="AY66" s="318">
        <v>0</v>
      </c>
      <c r="AZ66" s="318">
        <v>0</v>
      </c>
      <c r="BA66" s="318">
        <v>0</v>
      </c>
      <c r="BB66" s="318">
        <v>0</v>
      </c>
      <c r="BC66" s="318">
        <v>0</v>
      </c>
      <c r="BD66" s="250"/>
    </row>
    <row r="67" spans="1:56" s="8" customFormat="1" ht="6.95" customHeight="1">
      <c r="A67" s="302"/>
      <c r="B67" s="302"/>
      <c r="C67" s="304"/>
      <c r="D67" s="302" t="s">
        <v>133</v>
      </c>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c r="AS67" s="302"/>
      <c r="AT67" s="302"/>
      <c r="AU67" s="302"/>
      <c r="AV67" s="302"/>
      <c r="AW67" s="302"/>
      <c r="AX67" s="318">
        <v>0</v>
      </c>
      <c r="AY67" s="318">
        <v>0</v>
      </c>
      <c r="AZ67" s="318">
        <v>0</v>
      </c>
      <c r="BA67" s="318">
        <v>0</v>
      </c>
      <c r="BB67" s="318">
        <v>0</v>
      </c>
      <c r="BC67" s="318">
        <v>0</v>
      </c>
      <c r="BD67" s="250"/>
    </row>
    <row r="68" spans="1:56" s="8" customFormat="1" ht="6.95" customHeight="1">
      <c r="A68" s="302"/>
      <c r="B68" s="302"/>
      <c r="C68" s="304"/>
      <c r="D68" s="302" t="s">
        <v>108</v>
      </c>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18">
        <v>0</v>
      </c>
      <c r="AY68" s="318">
        <v>0</v>
      </c>
      <c r="AZ68" s="318">
        <v>0</v>
      </c>
      <c r="BA68" s="318">
        <v>0</v>
      </c>
      <c r="BB68" s="318">
        <v>0</v>
      </c>
      <c r="BC68" s="318">
        <v>0</v>
      </c>
      <c r="BD68" s="250"/>
    </row>
    <row r="69" spans="1:56" s="8" customFormat="1" ht="6.95" customHeight="1">
      <c r="A69" s="302"/>
      <c r="B69" s="302"/>
      <c r="C69" s="304"/>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18"/>
      <c r="AY69" s="318"/>
      <c r="AZ69" s="318"/>
      <c r="BA69" s="318"/>
      <c r="BB69" s="318"/>
      <c r="BC69" s="318"/>
      <c r="BD69" s="250"/>
    </row>
    <row r="70" spans="1:56" s="8" customFormat="1" ht="6.95" customHeight="1">
      <c r="A70" s="302"/>
      <c r="B70" s="302"/>
      <c r="C70" s="384" t="s">
        <v>449</v>
      </c>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83">
        <f>SUM(AX71+AX72+AX73+AX74+AX75+AX76+AX77)</f>
        <v>0</v>
      </c>
      <c r="AY70" s="383">
        <f t="shared" ref="AY70:BC70" si="7">SUM(AY71+AY72+AY73+AY74+AY75+AY76+AY77)</f>
        <v>0</v>
      </c>
      <c r="AZ70" s="383">
        <f t="shared" si="7"/>
        <v>0</v>
      </c>
      <c r="BA70" s="383">
        <f t="shared" si="7"/>
        <v>0</v>
      </c>
      <c r="BB70" s="383">
        <f t="shared" si="7"/>
        <v>0</v>
      </c>
      <c r="BC70" s="383">
        <f t="shared" si="7"/>
        <v>0</v>
      </c>
      <c r="BD70" s="250"/>
    </row>
    <row r="71" spans="1:56" s="8" customFormat="1" ht="6.95" customHeight="1">
      <c r="A71" s="302"/>
      <c r="B71" s="302"/>
      <c r="C71" s="304"/>
      <c r="D71" s="302" t="s">
        <v>134</v>
      </c>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18">
        <v>0</v>
      </c>
      <c r="AY71" s="318">
        <v>0</v>
      </c>
      <c r="AZ71" s="318">
        <v>0</v>
      </c>
      <c r="BA71" s="318">
        <v>0</v>
      </c>
      <c r="BB71" s="318">
        <v>0</v>
      </c>
      <c r="BC71" s="318">
        <v>0</v>
      </c>
      <c r="BD71" s="250"/>
    </row>
    <row r="72" spans="1:56" s="8" customFormat="1" ht="6.95" customHeight="1">
      <c r="A72" s="302"/>
      <c r="B72" s="302"/>
      <c r="C72" s="304"/>
      <c r="D72" s="302" t="s">
        <v>135</v>
      </c>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c r="AS72" s="302"/>
      <c r="AT72" s="302"/>
      <c r="AU72" s="302"/>
      <c r="AV72" s="302"/>
      <c r="AW72" s="302"/>
      <c r="AX72" s="318">
        <v>0</v>
      </c>
      <c r="AY72" s="318">
        <v>0</v>
      </c>
      <c r="AZ72" s="318">
        <v>0</v>
      </c>
      <c r="BA72" s="318">
        <v>0</v>
      </c>
      <c r="BB72" s="318">
        <v>0</v>
      </c>
      <c r="BC72" s="318">
        <v>0</v>
      </c>
      <c r="BD72" s="250"/>
    </row>
    <row r="73" spans="1:56" s="8" customFormat="1" ht="6.95" customHeight="1">
      <c r="A73" s="302"/>
      <c r="B73" s="302"/>
      <c r="C73" s="304"/>
      <c r="D73" s="302" t="s">
        <v>136</v>
      </c>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18">
        <v>0</v>
      </c>
      <c r="AY73" s="318">
        <v>0</v>
      </c>
      <c r="AZ73" s="318">
        <v>0</v>
      </c>
      <c r="BA73" s="318">
        <v>0</v>
      </c>
      <c r="BB73" s="318">
        <v>0</v>
      </c>
      <c r="BC73" s="318">
        <v>0</v>
      </c>
      <c r="BD73" s="250"/>
    </row>
    <row r="74" spans="1:56" s="8" customFormat="1" ht="6.95" customHeight="1">
      <c r="A74" s="302"/>
      <c r="B74" s="302"/>
      <c r="C74" s="304"/>
      <c r="D74" s="302" t="s">
        <v>137</v>
      </c>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18">
        <v>0</v>
      </c>
      <c r="AY74" s="318">
        <v>0</v>
      </c>
      <c r="AZ74" s="318">
        <v>0</v>
      </c>
      <c r="BA74" s="318">
        <v>0</v>
      </c>
      <c r="BB74" s="318">
        <v>0</v>
      </c>
      <c r="BC74" s="318">
        <v>0</v>
      </c>
      <c r="BD74" s="250"/>
    </row>
    <row r="75" spans="1:56" s="8" customFormat="1" ht="6.95" customHeight="1">
      <c r="A75" s="302"/>
      <c r="B75" s="302"/>
      <c r="C75" s="304"/>
      <c r="D75" s="302" t="s">
        <v>138</v>
      </c>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18">
        <v>0</v>
      </c>
      <c r="AY75" s="318">
        <v>0</v>
      </c>
      <c r="AZ75" s="318">
        <v>0</v>
      </c>
      <c r="BA75" s="318">
        <v>0</v>
      </c>
      <c r="BB75" s="318">
        <v>0</v>
      </c>
      <c r="BC75" s="318">
        <v>0</v>
      </c>
      <c r="BD75" s="250"/>
    </row>
    <row r="76" spans="1:56" s="8" customFormat="1" ht="6.95" customHeight="1">
      <c r="A76" s="302"/>
      <c r="B76" s="302"/>
      <c r="C76" s="304"/>
      <c r="D76" s="302" t="s">
        <v>139</v>
      </c>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18">
        <v>0</v>
      </c>
      <c r="AY76" s="318">
        <v>0</v>
      </c>
      <c r="AZ76" s="318">
        <v>0</v>
      </c>
      <c r="BA76" s="318">
        <v>0</v>
      </c>
      <c r="BB76" s="318">
        <v>0</v>
      </c>
      <c r="BC76" s="318">
        <v>0</v>
      </c>
      <c r="BD76" s="250"/>
    </row>
    <row r="77" spans="1:56" s="8" customFormat="1" ht="6.95" customHeight="1">
      <c r="A77" s="302"/>
      <c r="B77" s="302"/>
      <c r="C77" s="304"/>
      <c r="D77" s="302" t="s">
        <v>140</v>
      </c>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18">
        <v>0</v>
      </c>
      <c r="AY77" s="318">
        <v>0</v>
      </c>
      <c r="AZ77" s="318">
        <v>0</v>
      </c>
      <c r="BA77" s="318">
        <v>0</v>
      </c>
      <c r="BB77" s="318">
        <v>0</v>
      </c>
      <c r="BC77" s="318">
        <v>0</v>
      </c>
      <c r="BD77" s="250"/>
    </row>
    <row r="78" spans="1:56" s="8" customFormat="1" ht="6.95" customHeight="1">
      <c r="A78" s="302"/>
      <c r="B78" s="302"/>
      <c r="C78" s="304"/>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250"/>
      <c r="AY78" s="250"/>
      <c r="AZ78" s="250"/>
      <c r="BA78" s="250"/>
      <c r="BB78" s="250"/>
      <c r="BC78" s="250"/>
      <c r="BD78" s="250"/>
    </row>
    <row r="79" spans="1:56" s="8" customFormat="1" ht="6.95" customHeight="1">
      <c r="A79" s="302"/>
      <c r="B79" s="302"/>
      <c r="C79" s="384" t="s">
        <v>450</v>
      </c>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302"/>
      <c r="AU79" s="302"/>
      <c r="AV79" s="302"/>
      <c r="AW79" s="302"/>
      <c r="AX79" s="383">
        <f>SUM(AX80+AX81+AX82+AX83+AX84+AX85+AX86+AX87+AX88)</f>
        <v>0</v>
      </c>
      <c r="AY79" s="383">
        <f t="shared" ref="AY79:BC79" si="8">SUM(AY80+AY81+AY82+AY83+AY84+AY85+AY86+AY87+AY88)</f>
        <v>0</v>
      </c>
      <c r="AZ79" s="383">
        <f t="shared" si="8"/>
        <v>0</v>
      </c>
      <c r="BA79" s="383">
        <f t="shared" si="8"/>
        <v>0</v>
      </c>
      <c r="BB79" s="383">
        <f t="shared" si="8"/>
        <v>0</v>
      </c>
      <c r="BC79" s="383">
        <f t="shared" si="8"/>
        <v>0</v>
      </c>
      <c r="BD79" s="250"/>
    </row>
    <row r="80" spans="1:56" s="8" customFormat="1" ht="6.95" customHeight="1">
      <c r="A80" s="302"/>
      <c r="B80" s="302"/>
      <c r="C80" s="304"/>
      <c r="D80" s="302" t="s">
        <v>141</v>
      </c>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18">
        <v>0</v>
      </c>
      <c r="AY80" s="318">
        <v>0</v>
      </c>
      <c r="AZ80" s="318">
        <v>0</v>
      </c>
      <c r="BA80" s="318">
        <v>0</v>
      </c>
      <c r="BB80" s="318">
        <v>0</v>
      </c>
      <c r="BC80" s="318">
        <v>0</v>
      </c>
      <c r="BD80" s="250"/>
    </row>
    <row r="81" spans="1:56" s="8" customFormat="1" ht="6.95" customHeight="1">
      <c r="A81" s="302"/>
      <c r="B81" s="302"/>
      <c r="C81" s="304"/>
      <c r="D81" s="302" t="s">
        <v>142</v>
      </c>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18">
        <v>0</v>
      </c>
      <c r="AY81" s="318">
        <v>0</v>
      </c>
      <c r="AZ81" s="318">
        <v>0</v>
      </c>
      <c r="BA81" s="318">
        <v>0</v>
      </c>
      <c r="BB81" s="318">
        <v>0</v>
      </c>
      <c r="BC81" s="318">
        <v>0</v>
      </c>
      <c r="BD81" s="250"/>
    </row>
    <row r="82" spans="1:56" s="8" customFormat="1" ht="6.95" customHeight="1">
      <c r="A82" s="302"/>
      <c r="B82" s="302"/>
      <c r="C82" s="304"/>
      <c r="D82" s="302" t="s">
        <v>143</v>
      </c>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18">
        <v>0</v>
      </c>
      <c r="AY82" s="318">
        <v>0</v>
      </c>
      <c r="AZ82" s="318">
        <v>0</v>
      </c>
      <c r="BA82" s="318">
        <v>0</v>
      </c>
      <c r="BB82" s="318">
        <v>0</v>
      </c>
      <c r="BC82" s="318">
        <v>0</v>
      </c>
      <c r="BD82" s="250"/>
    </row>
    <row r="83" spans="1:56" s="8" customFormat="1" ht="6.95" customHeight="1">
      <c r="A83" s="302"/>
      <c r="B83" s="302"/>
      <c r="C83" s="304"/>
      <c r="D83" s="302" t="s">
        <v>144</v>
      </c>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18">
        <v>0</v>
      </c>
      <c r="AY83" s="318">
        <v>0</v>
      </c>
      <c r="AZ83" s="318">
        <v>0</v>
      </c>
      <c r="BA83" s="318">
        <v>0</v>
      </c>
      <c r="BB83" s="318">
        <v>0</v>
      </c>
      <c r="BC83" s="318">
        <v>0</v>
      </c>
      <c r="BD83" s="250"/>
    </row>
    <row r="84" spans="1:56" s="8" customFormat="1" ht="6.95" customHeight="1">
      <c r="A84" s="302"/>
      <c r="B84" s="302"/>
      <c r="C84" s="304"/>
      <c r="D84" s="302" t="s">
        <v>145</v>
      </c>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18">
        <v>0</v>
      </c>
      <c r="AY84" s="318">
        <v>0</v>
      </c>
      <c r="AZ84" s="318">
        <v>0</v>
      </c>
      <c r="BA84" s="318">
        <v>0</v>
      </c>
      <c r="BB84" s="318">
        <v>0</v>
      </c>
      <c r="BC84" s="318">
        <v>0</v>
      </c>
      <c r="BD84" s="250"/>
    </row>
    <row r="85" spans="1:56" s="8" customFormat="1" ht="6.95" customHeight="1">
      <c r="A85" s="302"/>
      <c r="B85" s="302"/>
      <c r="C85" s="304"/>
      <c r="D85" s="302" t="s">
        <v>146</v>
      </c>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18">
        <v>0</v>
      </c>
      <c r="AY85" s="318">
        <v>0</v>
      </c>
      <c r="AZ85" s="318">
        <v>0</v>
      </c>
      <c r="BA85" s="318">
        <v>0</v>
      </c>
      <c r="BB85" s="318">
        <v>0</v>
      </c>
      <c r="BC85" s="318">
        <v>0</v>
      </c>
      <c r="BD85" s="250"/>
    </row>
    <row r="86" spans="1:56" s="8" customFormat="1" ht="6.95" customHeight="1">
      <c r="A86" s="302"/>
      <c r="B86" s="302"/>
      <c r="C86" s="304"/>
      <c r="D86" s="302" t="s">
        <v>147</v>
      </c>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c r="AS86" s="302"/>
      <c r="AT86" s="302"/>
      <c r="AU86" s="302"/>
      <c r="AV86" s="302"/>
      <c r="AW86" s="302"/>
      <c r="AX86" s="318">
        <v>0</v>
      </c>
      <c r="AY86" s="318">
        <v>0</v>
      </c>
      <c r="AZ86" s="318">
        <v>0</v>
      </c>
      <c r="BA86" s="318">
        <v>0</v>
      </c>
      <c r="BB86" s="318">
        <v>0</v>
      </c>
      <c r="BC86" s="318">
        <v>0</v>
      </c>
      <c r="BD86" s="250"/>
    </row>
    <row r="87" spans="1:56" s="8" customFormat="1" ht="6.95" customHeight="1">
      <c r="A87" s="302"/>
      <c r="B87" s="302"/>
      <c r="C87" s="304"/>
      <c r="D87" s="302" t="s">
        <v>148</v>
      </c>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18">
        <v>0</v>
      </c>
      <c r="AY87" s="318">
        <v>0</v>
      </c>
      <c r="AZ87" s="318">
        <v>0</v>
      </c>
      <c r="BA87" s="318">
        <v>0</v>
      </c>
      <c r="BB87" s="318">
        <v>0</v>
      </c>
      <c r="BC87" s="318">
        <v>0</v>
      </c>
      <c r="BD87" s="250"/>
    </row>
    <row r="88" spans="1:56" s="8" customFormat="1" ht="6.95" customHeight="1">
      <c r="A88" s="302"/>
      <c r="B88" s="302"/>
      <c r="C88" s="304"/>
      <c r="D88" s="302" t="s">
        <v>149</v>
      </c>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18">
        <v>0</v>
      </c>
      <c r="AY88" s="318">
        <v>0</v>
      </c>
      <c r="AZ88" s="318">
        <v>0</v>
      </c>
      <c r="BA88" s="318">
        <v>0</v>
      </c>
      <c r="BB88" s="318">
        <v>0</v>
      </c>
      <c r="BC88" s="318">
        <v>0</v>
      </c>
      <c r="BD88" s="250"/>
    </row>
    <row r="89" spans="1:56" s="8" customFormat="1" ht="6.95" customHeight="1">
      <c r="A89" s="302"/>
      <c r="B89" s="302"/>
      <c r="C89" s="304"/>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250"/>
      <c r="AY89" s="250"/>
      <c r="AZ89" s="250"/>
      <c r="BA89" s="250"/>
      <c r="BB89" s="250"/>
      <c r="BC89" s="250"/>
      <c r="BD89" s="250"/>
    </row>
    <row r="90" spans="1:56" s="8" customFormat="1" ht="6.95" customHeight="1">
      <c r="A90" s="302"/>
      <c r="B90" s="302"/>
      <c r="C90" s="384" t="s">
        <v>451</v>
      </c>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83">
        <f>SUM(AX91+AX92+AX93+AX94)</f>
        <v>0</v>
      </c>
      <c r="AY90" s="383">
        <f t="shared" ref="AY90:BC90" si="9">SUM(AY91+AY92+AY93+AY94)</f>
        <v>0</v>
      </c>
      <c r="AZ90" s="383">
        <f t="shared" si="9"/>
        <v>0</v>
      </c>
      <c r="BA90" s="383">
        <f t="shared" si="9"/>
        <v>0</v>
      </c>
      <c r="BB90" s="383">
        <f t="shared" si="9"/>
        <v>0</v>
      </c>
      <c r="BC90" s="383">
        <f t="shared" si="9"/>
        <v>0</v>
      </c>
      <c r="BD90" s="250"/>
    </row>
    <row r="91" spans="1:56" s="8" customFormat="1" ht="6.95" customHeight="1">
      <c r="A91" s="302"/>
      <c r="B91" s="302"/>
      <c r="C91" s="304"/>
      <c r="D91" s="302" t="s">
        <v>325</v>
      </c>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18">
        <v>0</v>
      </c>
      <c r="AY91" s="318">
        <v>0</v>
      </c>
      <c r="AZ91" s="318">
        <v>0</v>
      </c>
      <c r="BA91" s="318">
        <v>0</v>
      </c>
      <c r="BB91" s="318">
        <v>0</v>
      </c>
      <c r="BC91" s="318">
        <v>0</v>
      </c>
      <c r="BD91" s="250"/>
    </row>
    <row r="92" spans="1:56" s="8" customFormat="1" ht="6.95" customHeight="1">
      <c r="A92" s="302"/>
      <c r="B92" s="302"/>
      <c r="C92" s="304"/>
      <c r="D92" s="302" t="s">
        <v>452</v>
      </c>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18">
        <v>0</v>
      </c>
      <c r="AY92" s="318">
        <v>0</v>
      </c>
      <c r="AZ92" s="318">
        <v>0</v>
      </c>
      <c r="BA92" s="318">
        <v>0</v>
      </c>
      <c r="BB92" s="318">
        <v>0</v>
      </c>
      <c r="BC92" s="318">
        <v>0</v>
      </c>
      <c r="BD92" s="385"/>
    </row>
    <row r="93" spans="1:56" s="8" customFormat="1" ht="6.95" customHeight="1">
      <c r="A93" s="302"/>
      <c r="B93" s="303"/>
      <c r="C93" s="304"/>
      <c r="D93" s="302" t="s">
        <v>150</v>
      </c>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18">
        <v>0</v>
      </c>
      <c r="AY93" s="318">
        <v>0</v>
      </c>
      <c r="AZ93" s="318">
        <v>0</v>
      </c>
      <c r="BA93" s="318">
        <v>0</v>
      </c>
      <c r="BB93" s="318">
        <v>0</v>
      </c>
      <c r="BC93" s="318">
        <v>0</v>
      </c>
      <c r="BD93" s="250"/>
    </row>
    <row r="94" spans="1:56" s="8" customFormat="1" ht="6.95" customHeight="1">
      <c r="A94" s="302"/>
      <c r="B94" s="303"/>
      <c r="C94" s="304"/>
      <c r="D94" s="302" t="s">
        <v>151</v>
      </c>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18">
        <v>0</v>
      </c>
      <c r="AY94" s="318">
        <v>0</v>
      </c>
      <c r="AZ94" s="318">
        <v>0</v>
      </c>
      <c r="BA94" s="318">
        <v>0</v>
      </c>
      <c r="BB94" s="318">
        <v>0</v>
      </c>
      <c r="BC94" s="318">
        <v>0</v>
      </c>
      <c r="BD94" s="250"/>
    </row>
    <row r="95" spans="1:56" s="8" customFormat="1" ht="6.95" customHeight="1">
      <c r="A95" s="302"/>
      <c r="B95" s="303"/>
      <c r="C95" s="304"/>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250"/>
      <c r="AY95" s="250"/>
      <c r="AZ95" s="250"/>
      <c r="BA95" s="250"/>
      <c r="BB95" s="250"/>
      <c r="BC95" s="250"/>
      <c r="BD95" s="250"/>
    </row>
    <row r="96" spans="1:56" s="8" customFormat="1" ht="11.25" customHeight="1">
      <c r="A96" s="302"/>
      <c r="B96" s="303" t="s">
        <v>442</v>
      </c>
      <c r="C96" s="307"/>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83">
        <f>SUM(AX20+AX58)</f>
        <v>869353694</v>
      </c>
      <c r="AY96" s="383">
        <f>SUM(AY20+AY58)</f>
        <v>473765243</v>
      </c>
      <c r="AZ96" s="383">
        <f>SUM(AX96+AY96)</f>
        <v>1343118937</v>
      </c>
      <c r="BA96" s="383">
        <f>SUM(BA20+BA58)</f>
        <v>1267643020</v>
      </c>
      <c r="BB96" s="383">
        <f>SUM(BB20+BB58)</f>
        <v>1267643020</v>
      </c>
      <c r="BC96" s="383">
        <f>SUM(AZ96-BA96)</f>
        <v>75475917</v>
      </c>
      <c r="BD96" s="250"/>
    </row>
    <row r="97" spans="1:56" s="8" customFormat="1" ht="6.95" customHeight="1">
      <c r="A97" s="302"/>
      <c r="B97" s="307"/>
      <c r="C97" s="307"/>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250"/>
      <c r="AY97" s="250"/>
      <c r="AZ97" s="250"/>
      <c r="BA97" s="250"/>
      <c r="BB97" s="250"/>
      <c r="BC97" s="250"/>
      <c r="BD97" s="250"/>
    </row>
    <row r="98" spans="1:56" s="8" customFormat="1" ht="11.25" customHeight="1">
      <c r="A98" s="356"/>
      <c r="B98" s="357"/>
      <c r="C98" s="386"/>
      <c r="D98" s="356"/>
      <c r="E98" s="356"/>
      <c r="F98" s="356"/>
      <c r="G98" s="356"/>
      <c r="H98" s="356"/>
      <c r="I98" s="356"/>
      <c r="J98" s="356"/>
      <c r="K98" s="356"/>
      <c r="L98" s="356"/>
      <c r="M98" s="356"/>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9"/>
      <c r="AY98" s="359"/>
      <c r="AZ98" s="359"/>
      <c r="BA98" s="359"/>
      <c r="BB98" s="359"/>
      <c r="BC98" s="359"/>
      <c r="BD98" s="360"/>
    </row>
    <row r="99" spans="1:56" s="8" customFormat="1" ht="13.5" customHeight="1">
      <c r="A99" s="364" t="s">
        <v>327</v>
      </c>
      <c r="B99" s="303"/>
      <c r="C99" s="307"/>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5"/>
      <c r="AY99" s="305"/>
      <c r="AZ99" s="305"/>
      <c r="BA99" s="305"/>
      <c r="BB99" s="305"/>
      <c r="BC99" s="305"/>
      <c r="BD99" s="308"/>
    </row>
    <row r="100" spans="1:56" s="8" customFormat="1" ht="13.5" customHeight="1">
      <c r="A100" s="302"/>
      <c r="B100" s="303"/>
      <c r="C100" s="307"/>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5"/>
      <c r="AY100" s="305"/>
      <c r="AZ100" s="305"/>
      <c r="BA100" s="305"/>
      <c r="BB100" s="305"/>
      <c r="BC100" s="305"/>
      <c r="BD100" s="308"/>
    </row>
    <row r="101" spans="1:56" s="5" customFormat="1" ht="11.25">
      <c r="A101" s="314"/>
      <c r="B101" s="314"/>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4"/>
      <c r="AZ101" s="314"/>
      <c r="BA101" s="314"/>
      <c r="BB101" s="314"/>
      <c r="BC101" s="314"/>
      <c r="BD101" s="314"/>
    </row>
    <row r="102" spans="1:56" s="5" customFormat="1" ht="11.25">
      <c r="A102" s="314"/>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14"/>
      <c r="BA102" s="314"/>
      <c r="BB102" s="314"/>
      <c r="BC102" s="314"/>
      <c r="BD102" s="314"/>
    </row>
    <row r="103" spans="1:56" s="5" customFormat="1" ht="11.25">
      <c r="A103" s="314"/>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14"/>
      <c r="BA103" s="314"/>
      <c r="BB103" s="314"/>
      <c r="BC103" s="314"/>
      <c r="BD103" s="314"/>
    </row>
    <row r="104" spans="1:56" s="5" customFormat="1" ht="11.25">
      <c r="A104" s="314"/>
      <c r="B104" s="314"/>
      <c r="C104" s="314"/>
      <c r="D104" s="314"/>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4"/>
      <c r="AY104" s="314"/>
      <c r="AZ104" s="314"/>
      <c r="BA104" s="314"/>
      <c r="BB104" s="314"/>
      <c r="BC104" s="314"/>
      <c r="BD104" s="314"/>
    </row>
    <row r="105" spans="1:56" s="5" customFormat="1" ht="11.25">
      <c r="A105" s="314"/>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c r="AT105" s="314"/>
      <c r="AU105" s="314"/>
      <c r="AV105" s="314"/>
      <c r="AW105" s="314"/>
      <c r="AX105" s="314"/>
      <c r="AY105" s="314"/>
      <c r="AZ105" s="314"/>
      <c r="BA105" s="314"/>
      <c r="BB105" s="314"/>
      <c r="BC105" s="314"/>
      <c r="BD105" s="314"/>
    </row>
    <row r="106" spans="1:56" s="5" customFormat="1" ht="11.25">
      <c r="A106" s="314"/>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4"/>
      <c r="AY106" s="314"/>
      <c r="AZ106" s="314"/>
      <c r="BA106" s="314"/>
      <c r="BB106" s="314"/>
      <c r="BC106" s="314"/>
      <c r="BD106" s="314"/>
    </row>
    <row r="107" spans="1:56" s="5" customFormat="1" ht="11.25">
      <c r="A107" s="314"/>
      <c r="B107" s="314"/>
      <c r="C107" s="314"/>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4"/>
      <c r="AH107" s="314"/>
      <c r="AI107" s="314"/>
      <c r="AJ107" s="314"/>
      <c r="AK107" s="314"/>
      <c r="AL107" s="314"/>
      <c r="AM107" s="314"/>
      <c r="AN107" s="314"/>
      <c r="AO107" s="314"/>
      <c r="AP107" s="314"/>
      <c r="AQ107" s="314"/>
      <c r="AR107" s="314"/>
      <c r="AS107" s="314"/>
      <c r="AT107" s="314"/>
      <c r="AU107" s="314"/>
      <c r="AV107" s="314"/>
      <c r="AW107" s="314"/>
      <c r="AX107" s="314"/>
      <c r="AY107" s="314"/>
      <c r="AZ107" s="314"/>
      <c r="BA107" s="314"/>
      <c r="BB107" s="314"/>
      <c r="BC107" s="314"/>
      <c r="BD107" s="314"/>
    </row>
    <row r="108" spans="1:56" s="5" customFormat="1" ht="11.25">
      <c r="A108" s="314"/>
      <c r="B108" s="314"/>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4"/>
      <c r="AY108" s="314"/>
      <c r="AZ108" s="314"/>
      <c r="BA108" s="314"/>
      <c r="BB108" s="314"/>
      <c r="BC108" s="314"/>
      <c r="BD108" s="314"/>
    </row>
    <row r="109" spans="1:56" s="5" customFormat="1" ht="11.25">
      <c r="A109" s="314"/>
      <c r="B109" s="314"/>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row>
    <row r="110" spans="1:56" s="5" customFormat="1" ht="11.25">
      <c r="A110" s="314"/>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4"/>
      <c r="AV110" s="314"/>
      <c r="AW110" s="314"/>
      <c r="AX110" s="314"/>
      <c r="AY110" s="314"/>
      <c r="AZ110" s="314"/>
      <c r="BA110" s="314"/>
      <c r="BB110" s="314"/>
      <c r="BC110" s="314"/>
      <c r="BD110" s="314"/>
    </row>
    <row r="111" spans="1:56" s="5" customFormat="1" ht="11.25">
      <c r="A111" s="314"/>
      <c r="B111" s="314"/>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c r="AW111" s="314"/>
      <c r="AX111" s="314"/>
      <c r="AY111" s="314"/>
      <c r="AZ111" s="314"/>
      <c r="BA111" s="314"/>
      <c r="BB111" s="314"/>
      <c r="BC111" s="314"/>
      <c r="BD111" s="314"/>
    </row>
    <row r="112" spans="1:56" s="5" customFormat="1" ht="11.25">
      <c r="A112" s="314"/>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314"/>
      <c r="AW112" s="314"/>
      <c r="AX112" s="314"/>
      <c r="AY112" s="314"/>
      <c r="AZ112" s="314"/>
      <c r="BA112" s="314"/>
      <c r="BB112" s="314"/>
      <c r="BC112" s="314"/>
      <c r="BD112" s="314"/>
    </row>
    <row r="113" spans="1:56" s="5" customFormat="1" ht="11.25">
      <c r="A113" s="314"/>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14"/>
      <c r="BA113" s="314"/>
      <c r="BB113" s="314"/>
      <c r="BC113" s="314"/>
      <c r="BD113" s="314"/>
    </row>
    <row r="114" spans="1:56" s="5" customFormat="1" ht="11.25">
      <c r="A114" s="314"/>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row>
    <row r="115" spans="1:56" s="5" customFormat="1" ht="11.25">
      <c r="A115" s="314"/>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row>
    <row r="116" spans="1:56" s="5" customFormat="1" ht="11.25">
      <c r="A116" s="314"/>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14"/>
    </row>
    <row r="117" spans="1:56" s="5" customFormat="1" ht="11.25">
      <c r="A117" s="314"/>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row>
    <row r="118" spans="1:56" s="5" customFormat="1" ht="11.25">
      <c r="A118" s="314"/>
      <c r="B118" s="314"/>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14"/>
      <c r="BA118" s="314"/>
      <c r="BB118" s="314"/>
      <c r="BC118" s="314"/>
      <c r="BD118" s="314"/>
    </row>
    <row r="119" spans="1:56" s="5" customFormat="1" ht="11.25">
      <c r="A119" s="314"/>
      <c r="B119" s="314"/>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4"/>
      <c r="BA119" s="314"/>
      <c r="BB119" s="314"/>
      <c r="BC119" s="314"/>
      <c r="BD119" s="314"/>
    </row>
    <row r="120" spans="1:56" s="5" customFormat="1" ht="11.25">
      <c r="A120" s="314"/>
      <c r="B120" s="314"/>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4"/>
      <c r="BA120" s="314"/>
      <c r="BB120" s="314"/>
      <c r="BC120" s="314"/>
      <c r="BD120" s="314"/>
    </row>
    <row r="121" spans="1:56" s="5" customFormat="1" ht="11.25">
      <c r="A121" s="314"/>
      <c r="B121" s="314"/>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14"/>
      <c r="BA121" s="314"/>
      <c r="BB121" s="314"/>
      <c r="BC121" s="314"/>
      <c r="BD121" s="314"/>
    </row>
    <row r="122" spans="1:56" s="5" customFormat="1" ht="11.25">
      <c r="A122" s="314"/>
      <c r="B122" s="314"/>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4"/>
      <c r="AZ122" s="314"/>
      <c r="BA122" s="314"/>
      <c r="BB122" s="314"/>
      <c r="BC122" s="314"/>
      <c r="BD122" s="314"/>
    </row>
    <row r="123" spans="1:56" s="5" customFormat="1" ht="11.25">
      <c r="A123" s="314"/>
      <c r="B123" s="314"/>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4"/>
      <c r="AZ123" s="314"/>
      <c r="BA123" s="314"/>
      <c r="BB123" s="314"/>
      <c r="BC123" s="314"/>
      <c r="BD123" s="314"/>
    </row>
    <row r="124" spans="1:56" s="5" customFormat="1" ht="11.25">
      <c r="A124" s="314"/>
      <c r="B124" s="314"/>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4"/>
      <c r="BA124" s="314"/>
      <c r="BB124" s="314"/>
      <c r="BC124" s="314"/>
      <c r="BD124" s="314"/>
    </row>
    <row r="125" spans="1:56" s="5" customFormat="1" ht="11.25">
      <c r="A125" s="314"/>
      <c r="B125" s="314"/>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c r="AY125" s="314"/>
      <c r="AZ125" s="314"/>
      <c r="BA125" s="314"/>
      <c r="BB125" s="314"/>
      <c r="BC125" s="314"/>
      <c r="BD125" s="314"/>
    </row>
    <row r="126" spans="1:56" s="5" customFormat="1" ht="11.25">
      <c r="A126" s="314"/>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4"/>
      <c r="BA126" s="314"/>
      <c r="BB126" s="314"/>
      <c r="BC126" s="314"/>
      <c r="BD126" s="314"/>
    </row>
    <row r="127" spans="1:56" s="5" customFormat="1" ht="11.25">
      <c r="A127" s="314"/>
      <c r="B127" s="31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c r="AW127" s="314"/>
      <c r="AX127" s="314"/>
      <c r="AY127" s="314"/>
      <c r="AZ127" s="314"/>
      <c r="BA127" s="314"/>
      <c r="BB127" s="314"/>
      <c r="BC127" s="314"/>
      <c r="BD127" s="314"/>
    </row>
    <row r="128" spans="1:56" s="5" customFormat="1" ht="11.25">
      <c r="A128" s="314"/>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4"/>
      <c r="AZ128" s="314"/>
      <c r="BA128" s="314"/>
      <c r="BB128" s="314"/>
      <c r="BC128" s="314"/>
      <c r="BD128" s="314"/>
    </row>
    <row r="129" spans="1:56" s="5" customFormat="1" ht="11.25">
      <c r="A129" s="314"/>
      <c r="B129" s="314"/>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4"/>
      <c r="AY129" s="314"/>
      <c r="AZ129" s="314"/>
      <c r="BA129" s="314"/>
      <c r="BB129" s="314"/>
      <c r="BC129" s="314"/>
      <c r="BD129" s="314"/>
    </row>
    <row r="130" spans="1:56" s="5" customFormat="1" ht="11.25">
      <c r="A130" s="314"/>
      <c r="B130" s="314"/>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4"/>
      <c r="AY130" s="314"/>
      <c r="AZ130" s="314"/>
      <c r="BA130" s="314"/>
      <c r="BB130" s="314"/>
      <c r="BC130" s="314"/>
      <c r="BD130" s="314"/>
    </row>
    <row r="131" spans="1:56" s="5" customFormat="1" ht="11.25">
      <c r="A131" s="314"/>
      <c r="B131" s="314"/>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4"/>
      <c r="AY131" s="314"/>
      <c r="AZ131" s="314"/>
      <c r="BA131" s="314"/>
      <c r="BB131" s="314"/>
      <c r="BC131" s="314"/>
      <c r="BD131" s="314"/>
    </row>
    <row r="132" spans="1:56" s="5" customFormat="1" ht="11.25">
      <c r="A132" s="314"/>
      <c r="B132" s="314"/>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4"/>
      <c r="AY132" s="314"/>
      <c r="AZ132" s="314"/>
      <c r="BA132" s="314"/>
      <c r="BB132" s="314"/>
      <c r="BC132" s="314"/>
      <c r="BD132" s="314"/>
    </row>
    <row r="133" spans="1:56" s="5" customFormat="1" ht="11.25">
      <c r="A133" s="314"/>
      <c r="B133" s="314"/>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14"/>
      <c r="BA133" s="314"/>
      <c r="BB133" s="314"/>
      <c r="BC133" s="314"/>
      <c r="BD133" s="314"/>
    </row>
    <row r="134" spans="1:56" s="5" customFormat="1" ht="11.25">
      <c r="A134" s="314"/>
      <c r="B134" s="314"/>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4"/>
      <c r="AY134" s="314"/>
      <c r="AZ134" s="314"/>
      <c r="BA134" s="314"/>
      <c r="BB134" s="314"/>
      <c r="BC134" s="314"/>
      <c r="BD134" s="314"/>
    </row>
    <row r="135" spans="1:56" s="5" customFormat="1" ht="11.25">
      <c r="A135" s="314"/>
      <c r="B135" s="314"/>
      <c r="C135" s="314"/>
      <c r="D135" s="314"/>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4"/>
      <c r="AY135" s="314"/>
      <c r="AZ135" s="314"/>
      <c r="BA135" s="314"/>
      <c r="BB135" s="314"/>
      <c r="BC135" s="314"/>
      <c r="BD135" s="314"/>
    </row>
    <row r="136" spans="1:56" s="5" customFormat="1" ht="11.25">
      <c r="A136" s="314"/>
      <c r="B136" s="314"/>
      <c r="C136" s="314"/>
      <c r="D136" s="314"/>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4"/>
      <c r="AZ136" s="314"/>
      <c r="BA136" s="314"/>
      <c r="BB136" s="314"/>
      <c r="BC136" s="314"/>
      <c r="BD136" s="314"/>
    </row>
    <row r="137" spans="1:56" s="5" customFormat="1" ht="11.25">
      <c r="A137" s="314"/>
      <c r="B137" s="314"/>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c r="AY137" s="314"/>
      <c r="AZ137" s="314"/>
      <c r="BA137" s="314"/>
      <c r="BB137" s="314"/>
      <c r="BC137" s="314"/>
      <c r="BD137" s="314"/>
    </row>
    <row r="138" spans="1:56" s="5" customFormat="1" ht="11.25">
      <c r="A138" s="314"/>
      <c r="B138" s="314"/>
      <c r="C138" s="314"/>
      <c r="D138" s="314"/>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c r="AK138" s="314"/>
      <c r="AL138" s="314"/>
      <c r="AM138" s="314"/>
      <c r="AN138" s="314"/>
      <c r="AO138" s="314"/>
      <c r="AP138" s="314"/>
      <c r="AQ138" s="314"/>
      <c r="AR138" s="314"/>
      <c r="AS138" s="314"/>
      <c r="AT138" s="314"/>
      <c r="AU138" s="314"/>
      <c r="AV138" s="314"/>
      <c r="AW138" s="314"/>
      <c r="AX138" s="314"/>
      <c r="AY138" s="314"/>
      <c r="AZ138" s="314"/>
      <c r="BA138" s="314"/>
      <c r="BB138" s="314"/>
      <c r="BC138" s="314"/>
      <c r="BD138" s="314"/>
    </row>
    <row r="139" spans="1:56" s="5" customFormat="1" ht="11.25">
      <c r="A139" s="314"/>
      <c r="B139" s="314"/>
      <c r="C139" s="314"/>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c r="AT139" s="314"/>
      <c r="AU139" s="314"/>
      <c r="AV139" s="314"/>
      <c r="AW139" s="314"/>
      <c r="AX139" s="314"/>
      <c r="AY139" s="314"/>
      <c r="AZ139" s="314"/>
      <c r="BA139" s="314"/>
      <c r="BB139" s="314"/>
      <c r="BC139" s="314"/>
      <c r="BD139" s="314"/>
    </row>
    <row r="140" spans="1:56" s="5" customFormat="1" ht="11.25">
      <c r="A140" s="314"/>
      <c r="B140" s="314"/>
      <c r="C140" s="314"/>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4"/>
      <c r="AW140" s="314"/>
      <c r="AX140" s="314"/>
      <c r="AY140" s="314"/>
      <c r="AZ140" s="314"/>
      <c r="BA140" s="314"/>
      <c r="BB140" s="314"/>
      <c r="BC140" s="314"/>
      <c r="BD140" s="314"/>
    </row>
    <row r="141" spans="1:56" s="5" customFormat="1" ht="11.25">
      <c r="A141" s="314"/>
      <c r="B141" s="314"/>
      <c r="C141" s="314"/>
      <c r="D141" s="314"/>
      <c r="E141" s="314"/>
      <c r="F141" s="314"/>
      <c r="G141" s="314"/>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4"/>
      <c r="AI141" s="314"/>
      <c r="AJ141" s="314"/>
      <c r="AK141" s="314"/>
      <c r="AL141" s="314"/>
      <c r="AM141" s="314"/>
      <c r="AN141" s="314"/>
      <c r="AO141" s="314"/>
      <c r="AP141" s="314"/>
      <c r="AQ141" s="314"/>
      <c r="AR141" s="314"/>
      <c r="AS141" s="314"/>
      <c r="AT141" s="314"/>
      <c r="AU141" s="314"/>
      <c r="AV141" s="314"/>
      <c r="AW141" s="314"/>
      <c r="AX141" s="314"/>
      <c r="AY141" s="314"/>
      <c r="AZ141" s="314"/>
      <c r="BA141" s="314"/>
      <c r="BB141" s="314"/>
      <c r="BC141" s="314"/>
      <c r="BD141" s="314"/>
    </row>
    <row r="142" spans="1:56" s="5" customFormat="1" ht="11.25">
      <c r="A142" s="314"/>
      <c r="B142" s="314"/>
      <c r="C142" s="314"/>
      <c r="D142" s="314"/>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AR142" s="314"/>
      <c r="AS142" s="314"/>
      <c r="AT142" s="314"/>
      <c r="AU142" s="314"/>
      <c r="AV142" s="314"/>
      <c r="AW142" s="314"/>
      <c r="AX142" s="314"/>
      <c r="AY142" s="314"/>
      <c r="AZ142" s="314"/>
      <c r="BA142" s="314"/>
      <c r="BB142" s="314"/>
      <c r="BC142" s="314"/>
      <c r="BD142" s="314"/>
    </row>
    <row r="143" spans="1:56" s="5" customFormat="1" ht="11.25">
      <c r="A143" s="314"/>
      <c r="B143" s="314"/>
      <c r="C143" s="314"/>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4"/>
      <c r="AR143" s="314"/>
      <c r="AS143" s="314"/>
      <c r="AT143" s="314"/>
      <c r="AU143" s="314"/>
      <c r="AV143" s="314"/>
      <c r="AW143" s="314"/>
      <c r="AX143" s="314"/>
      <c r="AY143" s="314"/>
      <c r="AZ143" s="314"/>
      <c r="BA143" s="314"/>
      <c r="BB143" s="314"/>
      <c r="BC143" s="314"/>
      <c r="BD143" s="314"/>
    </row>
    <row r="144" spans="1:56" s="5" customFormat="1" ht="11.25">
      <c r="A144" s="314"/>
      <c r="B144" s="314"/>
      <c r="C144" s="314"/>
      <c r="D144" s="314"/>
      <c r="E144" s="314"/>
      <c r="F144" s="314"/>
      <c r="G144" s="314"/>
      <c r="H144" s="314"/>
      <c r="I144" s="314"/>
      <c r="J144" s="314"/>
      <c r="K144" s="314"/>
      <c r="L144" s="314"/>
      <c r="M144" s="314"/>
      <c r="N144" s="314"/>
      <c r="O144" s="314"/>
      <c r="P144" s="314"/>
      <c r="Q144" s="314"/>
      <c r="R144" s="314"/>
      <c r="S144" s="314"/>
      <c r="T144" s="314"/>
      <c r="U144" s="314"/>
      <c r="V144" s="314"/>
      <c r="W144" s="314"/>
      <c r="X144" s="314"/>
      <c r="Y144" s="314"/>
      <c r="Z144" s="314"/>
      <c r="AA144" s="314"/>
      <c r="AB144" s="314"/>
      <c r="AC144" s="314"/>
      <c r="AD144" s="314"/>
      <c r="AE144" s="314"/>
      <c r="AF144" s="314"/>
      <c r="AG144" s="314"/>
      <c r="AH144" s="314"/>
      <c r="AI144" s="314"/>
      <c r="AJ144" s="314"/>
      <c r="AK144" s="314"/>
      <c r="AL144" s="314"/>
      <c r="AM144" s="314"/>
      <c r="AN144" s="314"/>
      <c r="AO144" s="314"/>
      <c r="AP144" s="314"/>
      <c r="AQ144" s="314"/>
      <c r="AR144" s="314"/>
      <c r="AS144" s="314"/>
      <c r="AT144" s="314"/>
      <c r="AU144" s="314"/>
      <c r="AV144" s="314"/>
      <c r="AW144" s="314"/>
      <c r="AX144" s="314"/>
      <c r="AY144" s="314"/>
      <c r="AZ144" s="314"/>
      <c r="BA144" s="314"/>
      <c r="BB144" s="314"/>
      <c r="BC144" s="314"/>
      <c r="BD144" s="314"/>
    </row>
    <row r="145" spans="1:56" s="5" customFormat="1" ht="11.25">
      <c r="A145" s="314"/>
      <c r="B145" s="314"/>
      <c r="C145" s="314"/>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4"/>
      <c r="AU145" s="314"/>
      <c r="AV145" s="314"/>
      <c r="AW145" s="314"/>
      <c r="AX145" s="314"/>
      <c r="AY145" s="314"/>
      <c r="AZ145" s="314"/>
      <c r="BA145" s="314"/>
      <c r="BB145" s="314"/>
      <c r="BC145" s="314"/>
      <c r="BD145" s="314"/>
    </row>
    <row r="146" spans="1:56" s="5" customFormat="1" ht="11.25">
      <c r="A146" s="314"/>
      <c r="B146" s="314"/>
      <c r="C146" s="314"/>
      <c r="D146" s="314"/>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4"/>
      <c r="AM146" s="314"/>
      <c r="AN146" s="314"/>
      <c r="AO146" s="314"/>
      <c r="AP146" s="314"/>
      <c r="AQ146" s="314"/>
      <c r="AR146" s="314"/>
      <c r="AS146" s="314"/>
      <c r="AT146" s="314"/>
      <c r="AU146" s="314"/>
      <c r="AV146" s="314"/>
      <c r="AW146" s="314"/>
      <c r="AX146" s="314"/>
      <c r="AY146" s="314"/>
      <c r="AZ146" s="314"/>
      <c r="BA146" s="314"/>
      <c r="BB146" s="314"/>
      <c r="BC146" s="314"/>
      <c r="BD146" s="314"/>
    </row>
    <row r="147" spans="1:56" s="5" customFormat="1" ht="11.25">
      <c r="A147" s="314"/>
      <c r="B147" s="314"/>
      <c r="C147" s="314"/>
      <c r="D147" s="314"/>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4"/>
      <c r="AY147" s="314"/>
      <c r="AZ147" s="314"/>
      <c r="BA147" s="314"/>
      <c r="BB147" s="314"/>
      <c r="BC147" s="314"/>
      <c r="BD147" s="314"/>
    </row>
    <row r="148" spans="1:56" s="5" customFormat="1" ht="11.25">
      <c r="A148" s="314"/>
      <c r="B148" s="314"/>
      <c r="C148" s="314"/>
      <c r="D148" s="314"/>
      <c r="E148" s="314"/>
      <c r="F148" s="314"/>
      <c r="G148" s="314"/>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c r="AN148" s="314"/>
      <c r="AO148" s="314"/>
      <c r="AP148" s="314"/>
      <c r="AQ148" s="314"/>
      <c r="AR148" s="314"/>
      <c r="AS148" s="314"/>
      <c r="AT148" s="314"/>
      <c r="AU148" s="314"/>
      <c r="AV148" s="314"/>
      <c r="AW148" s="314"/>
      <c r="AX148" s="314"/>
      <c r="AY148" s="314"/>
      <c r="AZ148" s="314"/>
      <c r="BA148" s="314"/>
      <c r="BB148" s="314"/>
      <c r="BC148" s="314"/>
      <c r="BD148" s="314"/>
    </row>
    <row r="149" spans="1:56" s="5" customFormat="1" ht="11.25">
      <c r="A149" s="314"/>
      <c r="B149" s="314"/>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4"/>
      <c r="AR149" s="314"/>
      <c r="AS149" s="314"/>
      <c r="AT149" s="314"/>
      <c r="AU149" s="314"/>
      <c r="AV149" s="314"/>
      <c r="AW149" s="314"/>
      <c r="AX149" s="314"/>
      <c r="AY149" s="314"/>
      <c r="AZ149" s="314"/>
      <c r="BA149" s="314"/>
      <c r="BB149" s="314"/>
      <c r="BC149" s="314"/>
      <c r="BD149" s="314"/>
    </row>
    <row r="150" spans="1:56" s="5" customFormat="1" ht="11.25">
      <c r="A150" s="314"/>
      <c r="B150" s="314"/>
      <c r="C150" s="314"/>
      <c r="D150" s="314"/>
      <c r="E150" s="314"/>
      <c r="F150" s="314"/>
      <c r="G150" s="314"/>
      <c r="H150" s="314"/>
      <c r="I150" s="314"/>
      <c r="J150" s="314"/>
      <c r="K150" s="314"/>
      <c r="L150" s="314"/>
      <c r="M150" s="314"/>
      <c r="N150" s="314"/>
      <c r="O150" s="314"/>
      <c r="P150" s="314"/>
      <c r="Q150" s="314"/>
      <c r="R150" s="314"/>
      <c r="S150" s="314"/>
      <c r="T150" s="314"/>
      <c r="U150" s="314"/>
      <c r="V150" s="314"/>
      <c r="W150" s="314"/>
      <c r="X150" s="314"/>
      <c r="Y150" s="314"/>
      <c r="Z150" s="314"/>
      <c r="AA150" s="314"/>
      <c r="AB150" s="314"/>
      <c r="AC150" s="314"/>
      <c r="AD150" s="314"/>
      <c r="AE150" s="314"/>
      <c r="AF150" s="314"/>
      <c r="AG150" s="314"/>
      <c r="AH150" s="314"/>
      <c r="AI150" s="314"/>
      <c r="AJ150" s="314"/>
      <c r="AK150" s="314"/>
      <c r="AL150" s="314"/>
      <c r="AM150" s="314"/>
      <c r="AN150" s="314"/>
      <c r="AO150" s="314"/>
      <c r="AP150" s="314"/>
      <c r="AQ150" s="314"/>
      <c r="AR150" s="314"/>
      <c r="AS150" s="314"/>
      <c r="AT150" s="314"/>
      <c r="AU150" s="314"/>
      <c r="AV150" s="314"/>
      <c r="AW150" s="314"/>
      <c r="AX150" s="314"/>
      <c r="AY150" s="314"/>
      <c r="AZ150" s="314"/>
      <c r="BA150" s="314"/>
      <c r="BB150" s="314"/>
      <c r="BC150" s="314"/>
      <c r="BD150" s="314"/>
    </row>
    <row r="151" spans="1:56" s="5" customFormat="1" ht="11.25">
      <c r="A151" s="314"/>
      <c r="B151" s="314"/>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4"/>
      <c r="AY151" s="314"/>
      <c r="AZ151" s="314"/>
      <c r="BA151" s="314"/>
      <c r="BB151" s="314"/>
      <c r="BC151" s="314"/>
      <c r="BD151" s="314"/>
    </row>
    <row r="152" spans="1:56" s="5" customFormat="1" ht="11.25">
      <c r="A152" s="314"/>
      <c r="B152" s="314"/>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c r="AT152" s="314"/>
      <c r="AU152" s="314"/>
      <c r="AV152" s="314"/>
      <c r="AW152" s="314"/>
      <c r="AX152" s="314"/>
      <c r="AY152" s="314"/>
      <c r="AZ152" s="314"/>
      <c r="BA152" s="314"/>
      <c r="BB152" s="314"/>
      <c r="BC152" s="314"/>
      <c r="BD152" s="314"/>
    </row>
    <row r="153" spans="1:56" s="5" customFormat="1" ht="11.25">
      <c r="A153" s="314"/>
      <c r="B153" s="314"/>
      <c r="C153" s="314"/>
      <c r="D153" s="314"/>
      <c r="E153" s="314"/>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314"/>
      <c r="AP153" s="314"/>
      <c r="AQ153" s="314"/>
      <c r="AR153" s="314"/>
      <c r="AS153" s="314"/>
      <c r="AT153" s="314"/>
      <c r="AU153" s="314"/>
      <c r="AV153" s="314"/>
      <c r="AW153" s="314"/>
      <c r="AX153" s="314"/>
      <c r="AY153" s="314"/>
      <c r="AZ153" s="314"/>
      <c r="BA153" s="314"/>
      <c r="BB153" s="314"/>
      <c r="BC153" s="314"/>
      <c r="BD153" s="314"/>
    </row>
    <row r="154" spans="1:56" s="5" customFormat="1" ht="11.25">
      <c r="A154" s="314"/>
      <c r="B154" s="314"/>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c r="AY154" s="314"/>
      <c r="AZ154" s="314"/>
      <c r="BA154" s="314"/>
      <c r="BB154" s="314"/>
      <c r="BC154" s="314"/>
      <c r="BD154" s="314"/>
    </row>
    <row r="155" spans="1:56" s="5" customFormat="1" ht="11.25">
      <c r="A155" s="314"/>
      <c r="B155" s="314"/>
      <c r="C155" s="314"/>
      <c r="D155" s="314"/>
      <c r="E155" s="314"/>
      <c r="F155" s="314"/>
      <c r="G155" s="314"/>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F155" s="314"/>
      <c r="AG155" s="314"/>
      <c r="AH155" s="314"/>
      <c r="AI155" s="314"/>
      <c r="AJ155" s="314"/>
      <c r="AK155" s="314"/>
      <c r="AL155" s="314"/>
      <c r="AM155" s="314"/>
      <c r="AN155" s="314"/>
      <c r="AO155" s="314"/>
      <c r="AP155" s="314"/>
      <c r="AQ155" s="314"/>
      <c r="AR155" s="314"/>
      <c r="AS155" s="314"/>
      <c r="AT155" s="314"/>
      <c r="AU155" s="314"/>
      <c r="AV155" s="314"/>
      <c r="AW155" s="314"/>
      <c r="AX155" s="314"/>
      <c r="AY155" s="314"/>
      <c r="AZ155" s="314"/>
      <c r="BA155" s="314"/>
      <c r="BB155" s="314"/>
      <c r="BC155" s="314"/>
      <c r="BD155" s="314"/>
    </row>
    <row r="156" spans="1:56" s="5" customFormat="1" ht="11.25">
      <c r="A156" s="314"/>
      <c r="B156" s="314"/>
      <c r="C156" s="314"/>
      <c r="D156" s="314"/>
      <c r="E156" s="314"/>
      <c r="F156" s="314"/>
      <c r="G156" s="314"/>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c r="AW156" s="314"/>
      <c r="AX156" s="314"/>
      <c r="AY156" s="314"/>
      <c r="AZ156" s="314"/>
      <c r="BA156" s="314"/>
      <c r="BB156" s="314"/>
      <c r="BC156" s="314"/>
      <c r="BD156" s="314"/>
    </row>
    <row r="157" spans="1:56" s="5" customFormat="1" ht="11.25">
      <c r="A157" s="314"/>
      <c r="B157" s="314"/>
      <c r="C157" s="314"/>
      <c r="D157" s="314"/>
      <c r="E157" s="314"/>
      <c r="F157" s="314"/>
      <c r="G157" s="314"/>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4"/>
      <c r="AY157" s="314"/>
      <c r="AZ157" s="314"/>
      <c r="BA157" s="314"/>
      <c r="BB157" s="314"/>
      <c r="BC157" s="314"/>
      <c r="BD157" s="314"/>
    </row>
    <row r="158" spans="1:56" s="5" customFormat="1" ht="11.25">
      <c r="A158" s="314"/>
      <c r="B158" s="314"/>
      <c r="C158" s="314"/>
      <c r="D158" s="314"/>
      <c r="E158" s="314"/>
      <c r="F158" s="314"/>
      <c r="G158" s="314"/>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c r="AJ158" s="314"/>
      <c r="AK158" s="314"/>
      <c r="AL158" s="314"/>
      <c r="AM158" s="314"/>
      <c r="AN158" s="314"/>
      <c r="AO158" s="314"/>
      <c r="AP158" s="314"/>
      <c r="AQ158" s="314"/>
      <c r="AR158" s="314"/>
      <c r="AS158" s="314"/>
      <c r="AT158" s="314"/>
      <c r="AU158" s="314"/>
      <c r="AV158" s="314"/>
      <c r="AW158" s="314"/>
      <c r="AX158" s="314"/>
      <c r="AY158" s="314"/>
      <c r="AZ158" s="314"/>
      <c r="BA158" s="314"/>
      <c r="BB158" s="314"/>
      <c r="BC158" s="314"/>
      <c r="BD158" s="314"/>
    </row>
    <row r="159" spans="1:56" s="5" customFormat="1" ht="11.25">
      <c r="A159" s="314"/>
      <c r="B159" s="314"/>
      <c r="C159" s="314"/>
      <c r="D159" s="314"/>
      <c r="E159" s="314"/>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4"/>
      <c r="AR159" s="314"/>
      <c r="AS159" s="314"/>
      <c r="AT159" s="314"/>
      <c r="AU159" s="314"/>
      <c r="AV159" s="314"/>
      <c r="AW159" s="314"/>
      <c r="AX159" s="314"/>
      <c r="AY159" s="314"/>
      <c r="AZ159" s="314"/>
      <c r="BA159" s="314"/>
      <c r="BB159" s="314"/>
      <c r="BC159" s="314"/>
      <c r="BD159" s="314"/>
    </row>
    <row r="160" spans="1:56" s="5" customFormat="1" ht="11.25">
      <c r="A160" s="314"/>
      <c r="B160" s="314"/>
      <c r="C160" s="314"/>
      <c r="D160" s="314"/>
      <c r="E160" s="314"/>
      <c r="F160" s="314"/>
      <c r="G160" s="314"/>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c r="AT160" s="314"/>
      <c r="AU160" s="314"/>
      <c r="AV160" s="314"/>
      <c r="AW160" s="314"/>
      <c r="AX160" s="314"/>
      <c r="AY160" s="314"/>
      <c r="AZ160" s="314"/>
      <c r="BA160" s="314"/>
      <c r="BB160" s="314"/>
      <c r="BC160" s="314"/>
      <c r="BD160" s="314"/>
    </row>
    <row r="161" spans="1:56" s="5" customFormat="1" ht="11.25">
      <c r="A161" s="314"/>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4"/>
      <c r="AY161" s="314"/>
      <c r="AZ161" s="314"/>
      <c r="BA161" s="314"/>
      <c r="BB161" s="314"/>
      <c r="BC161" s="314"/>
      <c r="BD161" s="314"/>
    </row>
    <row r="162" spans="1:56" s="5" customFormat="1" ht="11.25">
      <c r="A162" s="314"/>
      <c r="B162" s="314"/>
      <c r="C162" s="314"/>
      <c r="D162" s="314"/>
      <c r="E162" s="314"/>
      <c r="F162" s="314"/>
      <c r="G162" s="314"/>
      <c r="H162" s="314"/>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F162" s="314"/>
      <c r="AG162" s="314"/>
      <c r="AH162" s="314"/>
      <c r="AI162" s="314"/>
      <c r="AJ162" s="314"/>
      <c r="AK162" s="314"/>
      <c r="AL162" s="314"/>
      <c r="AM162" s="314"/>
      <c r="AN162" s="314"/>
      <c r="AO162" s="314"/>
      <c r="AP162" s="314"/>
      <c r="AQ162" s="314"/>
      <c r="AR162" s="314"/>
      <c r="AS162" s="314"/>
      <c r="AT162" s="314"/>
      <c r="AU162" s="314"/>
      <c r="AV162" s="314"/>
      <c r="AW162" s="314"/>
      <c r="AX162" s="314"/>
      <c r="AY162" s="314"/>
      <c r="AZ162" s="314"/>
      <c r="BA162" s="314"/>
      <c r="BB162" s="314"/>
      <c r="BC162" s="314"/>
      <c r="BD162" s="314"/>
    </row>
    <row r="163" spans="1:56" s="5" customFormat="1" ht="11.25">
      <c r="A163" s="314"/>
      <c r="B163" s="314"/>
      <c r="C163" s="314"/>
      <c r="D163" s="314"/>
      <c r="E163" s="314"/>
      <c r="F163" s="314"/>
      <c r="G163" s="314"/>
      <c r="H163" s="314"/>
      <c r="I163" s="314"/>
      <c r="J163" s="314"/>
      <c r="K163" s="314"/>
      <c r="L163" s="314"/>
      <c r="M163" s="314"/>
      <c r="N163" s="314"/>
      <c r="O163" s="314"/>
      <c r="P163" s="314"/>
      <c r="Q163" s="314"/>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4"/>
      <c r="AM163" s="314"/>
      <c r="AN163" s="314"/>
      <c r="AO163" s="314"/>
      <c r="AP163" s="314"/>
      <c r="AQ163" s="314"/>
      <c r="AR163" s="314"/>
      <c r="AS163" s="314"/>
      <c r="AT163" s="314"/>
      <c r="AU163" s="314"/>
      <c r="AV163" s="314"/>
      <c r="AW163" s="314"/>
      <c r="AX163" s="314"/>
      <c r="AY163" s="314"/>
      <c r="AZ163" s="314"/>
      <c r="BA163" s="314"/>
      <c r="BB163" s="314"/>
      <c r="BC163" s="314"/>
      <c r="BD163" s="314"/>
    </row>
    <row r="164" spans="1:56" s="5" customFormat="1" ht="11.25">
      <c r="A164" s="314"/>
      <c r="B164" s="314"/>
      <c r="C164" s="314"/>
      <c r="D164" s="314"/>
      <c r="E164" s="314"/>
      <c r="F164" s="314"/>
      <c r="G164" s="314"/>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4"/>
      <c r="AM164" s="314"/>
      <c r="AN164" s="314"/>
      <c r="AO164" s="314"/>
      <c r="AP164" s="314"/>
      <c r="AQ164" s="314"/>
      <c r="AR164" s="314"/>
      <c r="AS164" s="314"/>
      <c r="AT164" s="314"/>
      <c r="AU164" s="314"/>
      <c r="AV164" s="314"/>
      <c r="AW164" s="314"/>
      <c r="AX164" s="314"/>
      <c r="AY164" s="314"/>
      <c r="AZ164" s="314"/>
      <c r="BA164" s="314"/>
      <c r="BB164" s="314"/>
      <c r="BC164" s="314"/>
      <c r="BD164" s="314"/>
    </row>
    <row r="165" spans="1:56" s="5" customFormat="1" ht="11.25">
      <c r="A165" s="314"/>
      <c r="B165" s="314"/>
      <c r="C165" s="314"/>
      <c r="D165" s="314"/>
      <c r="E165" s="314"/>
      <c r="F165" s="314"/>
      <c r="G165" s="314"/>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4"/>
      <c r="AI165" s="314"/>
      <c r="AJ165" s="314"/>
      <c r="AK165" s="314"/>
      <c r="AL165" s="314"/>
      <c r="AM165" s="314"/>
      <c r="AN165" s="314"/>
      <c r="AO165" s="314"/>
      <c r="AP165" s="314"/>
      <c r="AQ165" s="314"/>
      <c r="AR165" s="314"/>
      <c r="AS165" s="314"/>
      <c r="AT165" s="314"/>
      <c r="AU165" s="314"/>
      <c r="AV165" s="314"/>
      <c r="AW165" s="314"/>
      <c r="AX165" s="314"/>
      <c r="AY165" s="314"/>
      <c r="AZ165" s="314"/>
      <c r="BA165" s="314"/>
      <c r="BB165" s="314"/>
      <c r="BC165" s="314"/>
      <c r="BD165" s="314"/>
    </row>
    <row r="166" spans="1:56" s="5" customFormat="1" ht="11.25">
      <c r="A166" s="314"/>
      <c r="B166" s="314"/>
      <c r="C166" s="314"/>
      <c r="D166" s="314"/>
      <c r="E166" s="314"/>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4"/>
      <c r="AY166" s="314"/>
      <c r="AZ166" s="314"/>
      <c r="BA166" s="314"/>
      <c r="BB166" s="314"/>
      <c r="BC166" s="314"/>
      <c r="BD166" s="314"/>
    </row>
    <row r="167" spans="1:56">
      <c r="A167" s="314"/>
      <c r="B167" s="314"/>
      <c r="C167" s="314"/>
      <c r="D167" s="314"/>
      <c r="E167" s="314"/>
      <c r="F167" s="314"/>
      <c r="G167" s="314"/>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s="314"/>
      <c r="AU167" s="314"/>
      <c r="AV167" s="314"/>
      <c r="AW167" s="314"/>
      <c r="AX167" s="314"/>
      <c r="AY167" s="314"/>
      <c r="AZ167" s="314"/>
      <c r="BA167" s="314"/>
      <c r="BB167" s="314"/>
      <c r="BC167" s="314"/>
      <c r="BD167" s="314"/>
    </row>
    <row r="168" spans="1:56">
      <c r="A168" s="314"/>
      <c r="B168" s="314"/>
      <c r="C168" s="314"/>
      <c r="D168" s="314"/>
      <c r="E168" s="314"/>
      <c r="F168" s="314"/>
      <c r="G168" s="314"/>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c r="AW168" s="314"/>
      <c r="AX168" s="314"/>
      <c r="AY168" s="314"/>
      <c r="AZ168" s="314"/>
      <c r="BA168" s="314"/>
      <c r="BB168" s="314"/>
      <c r="BC168" s="314"/>
      <c r="BD168" s="314"/>
    </row>
    <row r="169" spans="1:56">
      <c r="A169" s="314"/>
      <c r="B169" s="314"/>
      <c r="C169" s="314"/>
      <c r="D169" s="314"/>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314"/>
      <c r="AW169" s="314"/>
      <c r="AX169" s="314"/>
      <c r="AY169" s="314"/>
      <c r="AZ169" s="314"/>
      <c r="BA169" s="314"/>
      <c r="BB169" s="314"/>
      <c r="BC169" s="314"/>
      <c r="BD169" s="314"/>
    </row>
    <row r="170" spans="1:56">
      <c r="A170" s="314"/>
      <c r="B170" s="314"/>
      <c r="C170" s="314"/>
      <c r="D170" s="314"/>
      <c r="E170" s="314"/>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314"/>
      <c r="AY170" s="314"/>
      <c r="AZ170" s="314"/>
      <c r="BA170" s="314"/>
      <c r="BB170" s="314"/>
      <c r="BC170" s="314"/>
      <c r="BD170" s="314"/>
    </row>
    <row r="171" spans="1:56">
      <c r="A171" s="314"/>
      <c r="B171" s="314"/>
      <c r="C171" s="314"/>
      <c r="D171" s="314"/>
      <c r="E171" s="314"/>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c r="AT171" s="314"/>
      <c r="AU171" s="314"/>
      <c r="AV171" s="314"/>
      <c r="AW171" s="314"/>
      <c r="AX171" s="314"/>
      <c r="AY171" s="314"/>
      <c r="AZ171" s="314"/>
      <c r="BA171" s="314"/>
      <c r="BB171" s="314"/>
      <c r="BC171" s="314"/>
      <c r="BD171" s="314"/>
    </row>
    <row r="172" spans="1:56">
      <c r="A172" s="314"/>
      <c r="B172" s="314"/>
      <c r="C172" s="314"/>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14"/>
      <c r="AU172" s="314"/>
      <c r="AV172" s="314"/>
      <c r="AW172" s="314"/>
      <c r="AX172" s="314"/>
      <c r="AY172" s="314"/>
      <c r="AZ172" s="314"/>
      <c r="BA172" s="314"/>
      <c r="BB172" s="314"/>
      <c r="BC172" s="314"/>
      <c r="BD172" s="314"/>
    </row>
    <row r="173" spans="1:56">
      <c r="A173" s="314"/>
      <c r="B173" s="314"/>
      <c r="C173" s="314"/>
      <c r="D173" s="314"/>
      <c r="E173" s="314"/>
      <c r="F173" s="314"/>
      <c r="G173" s="314"/>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4"/>
      <c r="AY173" s="314"/>
      <c r="AZ173" s="314"/>
      <c r="BA173" s="314"/>
      <c r="BB173" s="314"/>
      <c r="BC173" s="314"/>
      <c r="BD173" s="314"/>
    </row>
    <row r="174" spans="1:56">
      <c r="A174" s="314"/>
      <c r="B174" s="314"/>
      <c r="C174" s="314"/>
      <c r="D174" s="314"/>
      <c r="E174" s="314"/>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4"/>
      <c r="AY174" s="314"/>
      <c r="AZ174" s="314"/>
      <c r="BA174" s="314"/>
      <c r="BB174" s="314"/>
      <c r="BC174" s="314"/>
      <c r="BD174" s="314"/>
    </row>
    <row r="175" spans="1:56">
      <c r="A175" s="314"/>
      <c r="B175" s="314"/>
      <c r="C175" s="314"/>
      <c r="D175" s="314"/>
      <c r="E175" s="314"/>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c r="AY175" s="314"/>
      <c r="AZ175" s="314"/>
      <c r="BA175" s="314"/>
      <c r="BB175" s="314"/>
      <c r="BC175" s="314"/>
      <c r="BD175" s="314"/>
    </row>
    <row r="176" spans="1:56">
      <c r="A176" s="314"/>
      <c r="B176" s="314"/>
      <c r="C176" s="314"/>
      <c r="D176" s="314"/>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314"/>
      <c r="AW176" s="314"/>
      <c r="AX176" s="314"/>
      <c r="AY176" s="314"/>
      <c r="AZ176" s="314"/>
      <c r="BA176" s="314"/>
      <c r="BB176" s="314"/>
      <c r="BC176" s="314"/>
      <c r="BD176" s="314"/>
    </row>
    <row r="177" spans="1:56">
      <c r="A177" s="314"/>
      <c r="B177" s="314"/>
      <c r="C177" s="314"/>
      <c r="D177" s="314"/>
      <c r="E177" s="314"/>
      <c r="F177" s="314"/>
      <c r="G177" s="314"/>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4"/>
      <c r="AM177" s="314"/>
      <c r="AN177" s="314"/>
      <c r="AO177" s="314"/>
      <c r="AP177" s="314"/>
      <c r="AQ177" s="314"/>
      <c r="AR177" s="314"/>
      <c r="AS177" s="314"/>
      <c r="AT177" s="314"/>
      <c r="AU177" s="314"/>
      <c r="AV177" s="314"/>
      <c r="AW177" s="314"/>
      <c r="AX177" s="314"/>
      <c r="AY177" s="314"/>
      <c r="AZ177" s="314"/>
      <c r="BA177" s="314"/>
      <c r="BB177" s="314"/>
      <c r="BC177" s="314"/>
      <c r="BD177" s="314"/>
    </row>
    <row r="178" spans="1:56">
      <c r="A178" s="314"/>
      <c r="B178" s="314"/>
      <c r="C178" s="314"/>
      <c r="D178" s="314"/>
      <c r="E178" s="314"/>
      <c r="F178" s="314"/>
      <c r="G178" s="314"/>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314"/>
      <c r="AI178" s="314"/>
      <c r="AJ178" s="314"/>
      <c r="AK178" s="314"/>
      <c r="AL178" s="314"/>
      <c r="AM178" s="314"/>
      <c r="AN178" s="314"/>
      <c r="AO178" s="314"/>
      <c r="AP178" s="314"/>
      <c r="AQ178" s="314"/>
      <c r="AR178" s="314"/>
      <c r="AS178" s="314"/>
      <c r="AT178" s="314"/>
      <c r="AU178" s="314"/>
      <c r="AV178" s="314"/>
      <c r="AW178" s="314"/>
      <c r="AX178" s="314"/>
      <c r="AY178" s="314"/>
      <c r="AZ178" s="314"/>
      <c r="BA178" s="314"/>
      <c r="BB178" s="314"/>
      <c r="BC178" s="314"/>
      <c r="BD178" s="314"/>
    </row>
    <row r="179" spans="1:56">
      <c r="A179" s="314"/>
      <c r="B179" s="314"/>
      <c r="C179" s="314"/>
      <c r="D179" s="314"/>
      <c r="E179" s="314"/>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c r="AW179" s="314"/>
      <c r="AX179" s="314"/>
      <c r="AY179" s="314"/>
      <c r="AZ179" s="314"/>
      <c r="BA179" s="314"/>
      <c r="BB179" s="314"/>
      <c r="BC179" s="314"/>
      <c r="BD179" s="314"/>
    </row>
    <row r="180" spans="1:56">
      <c r="A180" s="314"/>
      <c r="B180" s="314"/>
      <c r="C180" s="314"/>
      <c r="D180" s="314"/>
      <c r="E180" s="314"/>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c r="AW180" s="314"/>
      <c r="AX180" s="314"/>
      <c r="AY180" s="314"/>
      <c r="AZ180" s="314"/>
      <c r="BA180" s="314"/>
      <c r="BB180" s="314"/>
      <c r="BC180" s="314"/>
      <c r="BD180" s="314"/>
    </row>
    <row r="181" spans="1:56">
      <c r="A181" s="314"/>
      <c r="B181" s="314"/>
      <c r="C181" s="314"/>
      <c r="D181" s="314"/>
      <c r="E181" s="314"/>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4"/>
      <c r="AY181" s="314"/>
      <c r="AZ181" s="314"/>
      <c r="BA181" s="314"/>
      <c r="BB181" s="314"/>
      <c r="BC181" s="314"/>
      <c r="BD181" s="314"/>
    </row>
    <row r="182" spans="1:56">
      <c r="A182" s="314"/>
      <c r="B182" s="314"/>
      <c r="C182" s="314"/>
      <c r="D182" s="314"/>
      <c r="E182" s="314"/>
      <c r="F182" s="314"/>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314"/>
      <c r="AQ182" s="314"/>
      <c r="AR182" s="314"/>
      <c r="AS182" s="314"/>
      <c r="AT182" s="314"/>
      <c r="AU182" s="314"/>
      <c r="AV182" s="314"/>
      <c r="AW182" s="314"/>
      <c r="AX182" s="314"/>
      <c r="AY182" s="314"/>
      <c r="AZ182" s="314"/>
      <c r="BA182" s="314"/>
      <c r="BB182" s="314"/>
      <c r="BC182" s="314"/>
      <c r="BD182" s="314"/>
    </row>
    <row r="183" spans="1:56">
      <c r="A183" s="314"/>
      <c r="B183" s="314"/>
      <c r="C183" s="314"/>
      <c r="D183" s="314"/>
      <c r="E183" s="314"/>
      <c r="F183" s="314"/>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c r="AW183" s="314"/>
      <c r="AX183" s="314"/>
      <c r="AY183" s="314"/>
      <c r="AZ183" s="314"/>
      <c r="BA183" s="314"/>
      <c r="BB183" s="314"/>
      <c r="BC183" s="314"/>
      <c r="BD183" s="314"/>
    </row>
    <row r="184" spans="1:56">
      <c r="A184" s="314"/>
      <c r="B184" s="314"/>
      <c r="C184" s="314"/>
      <c r="D184" s="314"/>
      <c r="E184" s="314"/>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row>
    <row r="185" spans="1:56">
      <c r="A185" s="314"/>
      <c r="B185" s="314"/>
      <c r="C185" s="314"/>
      <c r="D185" s="314"/>
      <c r="E185" s="314"/>
      <c r="F185" s="314"/>
      <c r="G185" s="314"/>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c r="AW185" s="314"/>
      <c r="AX185" s="314"/>
      <c r="AY185" s="314"/>
      <c r="AZ185" s="314"/>
      <c r="BA185" s="314"/>
      <c r="BB185" s="314"/>
      <c r="BC185" s="314"/>
      <c r="BD185" s="314"/>
    </row>
    <row r="186" spans="1:56">
      <c r="A186" s="314"/>
      <c r="B186" s="314"/>
      <c r="C186" s="314"/>
      <c r="D186" s="314"/>
      <c r="E186" s="314"/>
      <c r="F186" s="314"/>
      <c r="G186" s="314"/>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4"/>
      <c r="AV186" s="314"/>
      <c r="AW186" s="314"/>
      <c r="AX186" s="314"/>
      <c r="AY186" s="314"/>
      <c r="AZ186" s="314"/>
      <c r="BA186" s="314"/>
      <c r="BB186" s="314"/>
      <c r="BC186" s="314"/>
      <c r="BD186" s="314"/>
    </row>
    <row r="187" spans="1:56">
      <c r="A187" s="314"/>
      <c r="B187" s="314"/>
      <c r="C187" s="314"/>
      <c r="D187" s="314"/>
      <c r="E187" s="314"/>
      <c r="F187" s="314"/>
      <c r="G187" s="314"/>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4"/>
      <c r="AY187" s="314"/>
      <c r="AZ187" s="314"/>
      <c r="BA187" s="314"/>
      <c r="BB187" s="314"/>
      <c r="BC187" s="314"/>
      <c r="BD187" s="314"/>
    </row>
    <row r="188" spans="1:56">
      <c r="A188" s="314"/>
      <c r="B188" s="314"/>
      <c r="C188" s="314"/>
      <c r="D188" s="314"/>
      <c r="E188" s="314"/>
      <c r="F188" s="314"/>
      <c r="G188" s="314"/>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c r="AW188" s="314"/>
      <c r="AX188" s="314"/>
      <c r="AY188" s="314"/>
      <c r="AZ188" s="314"/>
      <c r="BA188" s="314"/>
      <c r="BB188" s="314"/>
      <c r="BC188" s="314"/>
      <c r="BD188" s="314"/>
    </row>
    <row r="189" spans="1:56">
      <c r="A189" s="314"/>
      <c r="B189" s="314"/>
      <c r="C189" s="314"/>
      <c r="D189" s="314"/>
      <c r="E189" s="314"/>
      <c r="F189" s="314"/>
      <c r="G189" s="314"/>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c r="AW189" s="314"/>
      <c r="AX189" s="314"/>
      <c r="AY189" s="314"/>
      <c r="AZ189" s="314"/>
      <c r="BA189" s="314"/>
      <c r="BB189" s="314"/>
      <c r="BC189" s="314"/>
      <c r="BD189" s="314"/>
    </row>
    <row r="190" spans="1:56">
      <c r="A190" s="314"/>
      <c r="B190" s="314"/>
      <c r="C190" s="314"/>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4"/>
      <c r="AY190" s="314"/>
      <c r="AZ190" s="314"/>
      <c r="BA190" s="314"/>
      <c r="BB190" s="314"/>
      <c r="BC190" s="314"/>
      <c r="BD190" s="314"/>
    </row>
    <row r="191" spans="1:56">
      <c r="A191" s="314"/>
      <c r="B191" s="314"/>
      <c r="C191" s="314"/>
      <c r="D191" s="314"/>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c r="AY191" s="314"/>
      <c r="AZ191" s="314"/>
      <c r="BA191" s="314"/>
      <c r="BB191" s="314"/>
      <c r="BC191" s="314"/>
      <c r="BD191" s="314"/>
    </row>
    <row r="192" spans="1:56">
      <c r="A192" s="314"/>
      <c r="B192" s="314"/>
      <c r="C192" s="314"/>
      <c r="D192" s="314"/>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c r="AY192" s="314"/>
      <c r="AZ192" s="314"/>
      <c r="BA192" s="314"/>
      <c r="BB192" s="314"/>
      <c r="BC192" s="314"/>
      <c r="BD192" s="314"/>
    </row>
    <row r="193" spans="1:56">
      <c r="A193" s="314"/>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4"/>
      <c r="AF193" s="314"/>
      <c r="AG193" s="314"/>
      <c r="AH193" s="314"/>
      <c r="AI193" s="314"/>
      <c r="AJ193" s="314"/>
      <c r="AK193" s="314"/>
      <c r="AL193" s="314"/>
      <c r="AM193" s="314"/>
      <c r="AN193" s="314"/>
      <c r="AO193" s="314"/>
      <c r="AP193" s="314"/>
      <c r="AQ193" s="314"/>
      <c r="AR193" s="314"/>
      <c r="AS193" s="314"/>
      <c r="AT193" s="314"/>
      <c r="AU193" s="314"/>
      <c r="AV193" s="314"/>
      <c r="AW193" s="314"/>
      <c r="AX193" s="314"/>
      <c r="AY193" s="314"/>
      <c r="AZ193" s="314"/>
      <c r="BA193" s="314"/>
      <c r="BB193" s="314"/>
      <c r="BC193" s="314"/>
      <c r="BD193" s="314"/>
    </row>
    <row r="194" spans="1:56">
      <c r="A194" s="314"/>
      <c r="B194" s="314"/>
      <c r="C194" s="314"/>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c r="AW194" s="314"/>
      <c r="AX194" s="314"/>
      <c r="AY194" s="314"/>
      <c r="AZ194" s="314"/>
      <c r="BA194" s="314"/>
      <c r="BB194" s="314"/>
      <c r="BC194" s="314"/>
      <c r="BD194" s="314"/>
    </row>
    <row r="195" spans="1:56">
      <c r="A195" s="314"/>
      <c r="B195" s="314"/>
      <c r="C195" s="314"/>
      <c r="D195" s="314"/>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4"/>
      <c r="BA195" s="314"/>
      <c r="BB195" s="314"/>
      <c r="BC195" s="314"/>
      <c r="BD195" s="314"/>
    </row>
    <row r="196" spans="1:56">
      <c r="A196" s="314"/>
      <c r="B196" s="314"/>
      <c r="C196" s="314"/>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4"/>
      <c r="BA196" s="314"/>
      <c r="BB196" s="314"/>
      <c r="BC196" s="314"/>
      <c r="BD196" s="314"/>
    </row>
    <row r="197" spans="1:56">
      <c r="A197" s="314"/>
      <c r="B197" s="314"/>
      <c r="C197" s="314"/>
      <c r="D197" s="314"/>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4"/>
      <c r="BA197" s="314"/>
      <c r="BB197" s="314"/>
      <c r="BC197" s="314"/>
      <c r="BD197" s="314"/>
    </row>
    <row r="198" spans="1:56">
      <c r="A198" s="314"/>
      <c r="B198" s="314"/>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4"/>
      <c r="BA198" s="314"/>
      <c r="BB198" s="314"/>
      <c r="BC198" s="314"/>
      <c r="BD198" s="314"/>
    </row>
    <row r="199" spans="1:56">
      <c r="A199" s="314"/>
      <c r="B199" s="314"/>
      <c r="C199" s="314"/>
      <c r="D199" s="314"/>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c r="AY199" s="314"/>
      <c r="AZ199" s="314"/>
      <c r="BA199" s="314"/>
      <c r="BB199" s="314"/>
      <c r="BC199" s="314"/>
      <c r="BD199" s="314"/>
    </row>
    <row r="200" spans="1:56">
      <c r="A200" s="314"/>
      <c r="B200" s="314"/>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4"/>
      <c r="BA200" s="314"/>
      <c r="BB200" s="314"/>
      <c r="BC200" s="314"/>
      <c r="BD200" s="314"/>
    </row>
    <row r="201" spans="1:56">
      <c r="A201" s="314"/>
      <c r="B201" s="314"/>
      <c r="C201" s="314"/>
      <c r="D201" s="314"/>
      <c r="E201" s="314"/>
      <c r="F201" s="314"/>
      <c r="G201" s="314"/>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c r="AR201" s="314"/>
      <c r="AS201" s="314"/>
      <c r="AT201" s="314"/>
      <c r="AU201" s="314"/>
      <c r="AV201" s="314"/>
      <c r="AW201" s="314"/>
      <c r="AX201" s="314"/>
      <c r="AY201" s="314"/>
      <c r="AZ201" s="314"/>
      <c r="BA201" s="314"/>
      <c r="BB201" s="314"/>
      <c r="BC201" s="314"/>
      <c r="BD201" s="314"/>
    </row>
    <row r="202" spans="1:56">
      <c r="A202" s="314"/>
      <c r="B202" s="314"/>
      <c r="C202" s="314"/>
      <c r="D202" s="314"/>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c r="AW202" s="314"/>
      <c r="AX202" s="314"/>
      <c r="AY202" s="314"/>
      <c r="AZ202" s="314"/>
      <c r="BA202" s="314"/>
      <c r="BB202" s="314"/>
      <c r="BC202" s="314"/>
      <c r="BD202" s="314"/>
    </row>
    <row r="203" spans="1:56">
      <c r="A203" s="314"/>
      <c r="B203" s="314"/>
      <c r="C203" s="314"/>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c r="AR203" s="314"/>
      <c r="AS203" s="314"/>
      <c r="AT203" s="314"/>
      <c r="AU203" s="314"/>
      <c r="AV203" s="314"/>
      <c r="AW203" s="314"/>
      <c r="AX203" s="314"/>
      <c r="AY203" s="314"/>
      <c r="AZ203" s="314"/>
      <c r="BA203" s="314"/>
      <c r="BB203" s="314"/>
      <c r="BC203" s="314"/>
      <c r="BD203" s="314"/>
    </row>
  </sheetData>
  <conditionalFormatting sqref="AZ20:BC20 AX20 AX19:BD19 AX97:BD100 BD93:BD96 BD20:BD91">
    <cfRule type="cellIs" dxfId="4" priority="2" operator="equal">
      <formula>0</formula>
    </cfRule>
  </conditionalFormatting>
  <conditionalFormatting sqref="AX19:BD19 AX97:BD98 BD93:BD96 BD20:BD91">
    <cfRule type="cellIs" dxfId="3" priority="1" operator="equal">
      <formula>0</formula>
    </cfRule>
  </conditionalFormatting>
  <dataValidations count="1">
    <dataValidation type="whole" allowBlank="1" showErrorMessage="1" errorTitle="Error" error="De conformidad a lo establecido en las Consideraciones Generales de la Guía para la Integración de la Cuenta Pública 2017, la información debe presentar las cifras a pesos sin DECIMALES." sqref="AX23:AY30 BA23:BB30 AX33:AY39 BA33:BB39 AX42:AY50 AX91:BC94 AX80:BC88 BA42:BB50 AX61:BC68 AX71:BC77 AX53:BB56">
      <formula1>-999999999999999000</formula1>
      <formula2>99999999999999900</formula2>
    </dataValidation>
  </dataValidations>
  <printOptions horizontalCentered="1"/>
  <pageMargins left="0.27559055118110237" right="0.27559055118110237" top="0.27559055118110237" bottom="0.27559055118110237" header="0" footer="0"/>
  <pageSetup orientation="portrait" r:id="rId1"/>
  <colBreaks count="1" manualBreakCount="1">
    <brk id="55" max="105" man="1"/>
  </colBreaks>
  <drawing r:id="rId2"/>
</worksheet>
</file>

<file path=xl/worksheets/sheet9.xml><?xml version="1.0" encoding="utf-8"?>
<worksheet xmlns="http://schemas.openxmlformats.org/spreadsheetml/2006/main" xmlns:r="http://schemas.openxmlformats.org/officeDocument/2006/relationships">
  <dimension ref="A1:J49"/>
  <sheetViews>
    <sheetView showGridLines="0" zoomScaleNormal="100" zoomScaleSheetLayoutView="130" workbookViewId="0"/>
  </sheetViews>
  <sheetFormatPr baseColWidth="10" defaultRowHeight="15"/>
  <cols>
    <col min="1" max="1" width="1.28515625" style="435" customWidth="1"/>
    <col min="2" max="2" width="46.85546875" style="434" customWidth="1"/>
    <col min="3" max="3" width="1.5703125" style="434" customWidth="1"/>
    <col min="4" max="9" width="13.85546875" style="434" customWidth="1"/>
    <col min="10" max="10" width="11.42578125" style="434"/>
  </cols>
  <sheetData>
    <row r="1" spans="1:9" s="388" customFormat="1" ht="52.5" customHeight="1">
      <c r="A1" s="387"/>
      <c r="H1" s="389"/>
      <c r="I1" s="390"/>
    </row>
    <row r="2" spans="1:9" s="388" customFormat="1" ht="10.5" customHeight="1">
      <c r="B2" s="391" t="s">
        <v>371</v>
      </c>
      <c r="C2" s="392"/>
      <c r="D2" s="392"/>
      <c r="E2" s="392"/>
      <c r="F2" s="392"/>
      <c r="G2" s="392"/>
      <c r="H2" s="392"/>
      <c r="I2" s="393"/>
    </row>
    <row r="3" spans="1:9" s="388" customFormat="1" ht="11.1" customHeight="1">
      <c r="B3" s="394" t="s">
        <v>433</v>
      </c>
      <c r="C3" s="395"/>
      <c r="D3" s="395"/>
      <c r="E3" s="395"/>
      <c r="F3" s="395"/>
      <c r="G3" s="395"/>
      <c r="H3" s="395"/>
      <c r="I3" s="396"/>
    </row>
    <row r="4" spans="1:9" s="388" customFormat="1" ht="11.1" customHeight="1">
      <c r="B4" s="394" t="s">
        <v>453</v>
      </c>
      <c r="C4" s="395"/>
      <c r="D4" s="395"/>
      <c r="E4" s="395"/>
      <c r="F4" s="395"/>
      <c r="G4" s="395"/>
      <c r="H4" s="395"/>
      <c r="I4" s="396"/>
    </row>
    <row r="5" spans="1:9" s="388" customFormat="1" ht="11.1" customHeight="1">
      <c r="B5" s="394" t="str">
        <f>+Formato4!B4</f>
        <v>Del 1 de enero al 31 de diciembre de 2018</v>
      </c>
      <c r="C5" s="395"/>
      <c r="D5" s="395"/>
      <c r="E5" s="395"/>
      <c r="F5" s="395"/>
      <c r="G5" s="395"/>
      <c r="H5" s="395"/>
      <c r="I5" s="396"/>
    </row>
    <row r="6" spans="1:9" s="388" customFormat="1" ht="11.1" customHeight="1">
      <c r="B6" s="397" t="s">
        <v>412</v>
      </c>
      <c r="C6" s="398"/>
      <c r="D6" s="398"/>
      <c r="E6" s="398"/>
      <c r="F6" s="398"/>
      <c r="G6" s="398"/>
      <c r="H6" s="398"/>
      <c r="I6" s="399"/>
    </row>
    <row r="7" spans="1:9" s="403" customFormat="1" ht="3.95" customHeight="1">
      <c r="A7" s="400"/>
      <c r="B7" s="401"/>
      <c r="C7" s="402"/>
      <c r="D7" s="402"/>
      <c r="E7" s="402"/>
      <c r="F7" s="402"/>
      <c r="G7" s="402"/>
      <c r="H7" s="402"/>
      <c r="I7" s="402"/>
    </row>
    <row r="8" spans="1:9" s="403" customFormat="1" ht="19.5" customHeight="1">
      <c r="A8" s="404"/>
      <c r="B8" s="391" t="s">
        <v>29</v>
      </c>
      <c r="C8" s="405"/>
      <c r="D8" s="406" t="s">
        <v>454</v>
      </c>
      <c r="E8" s="406"/>
      <c r="F8" s="406"/>
      <c r="G8" s="406"/>
      <c r="H8" s="406"/>
      <c r="I8" s="407" t="s">
        <v>455</v>
      </c>
    </row>
    <row r="9" spans="1:9" s="403" customFormat="1" ht="19.5" customHeight="1">
      <c r="A9" s="404"/>
      <c r="B9" s="394"/>
      <c r="C9" s="408"/>
      <c r="D9" s="395" t="s">
        <v>81</v>
      </c>
      <c r="E9" s="409" t="s">
        <v>456</v>
      </c>
      <c r="F9" s="410" t="s">
        <v>78</v>
      </c>
      <c r="G9" s="410" t="s">
        <v>79</v>
      </c>
      <c r="H9" s="410" t="s">
        <v>82</v>
      </c>
      <c r="I9" s="411"/>
    </row>
    <row r="10" spans="1:9" s="403" customFormat="1" ht="19.5" customHeight="1">
      <c r="A10" s="404"/>
      <c r="B10" s="397"/>
      <c r="C10" s="412"/>
      <c r="D10" s="398"/>
      <c r="E10" s="413"/>
      <c r="F10" s="414"/>
      <c r="G10" s="414"/>
      <c r="H10" s="414"/>
      <c r="I10" s="415"/>
    </row>
    <row r="11" spans="1:9" s="419" customFormat="1" ht="18" customHeight="1">
      <c r="A11" s="416"/>
      <c r="B11" s="417"/>
      <c r="C11" s="417"/>
      <c r="D11" s="418"/>
      <c r="E11" s="418"/>
      <c r="F11" s="418"/>
      <c r="G11" s="418"/>
      <c r="H11" s="418"/>
      <c r="I11" s="418"/>
    </row>
    <row r="12" spans="1:9" s="423" customFormat="1" ht="32.25" customHeight="1">
      <c r="A12" s="420"/>
      <c r="B12" s="421" t="s">
        <v>457</v>
      </c>
      <c r="C12" s="421"/>
      <c r="D12" s="422">
        <f>D13+D14+D15+D18+D19+D22</f>
        <v>93068093</v>
      </c>
      <c r="E12" s="422">
        <f t="shared" ref="E12:H12" si="0">E13+E14+E15+E18+E19+E22</f>
        <v>1379585</v>
      </c>
      <c r="F12" s="422">
        <f t="shared" si="0"/>
        <v>94447678</v>
      </c>
      <c r="G12" s="422">
        <f t="shared" si="0"/>
        <v>71886430</v>
      </c>
      <c r="H12" s="422">
        <f t="shared" si="0"/>
        <v>71886430</v>
      </c>
      <c r="I12" s="422">
        <f>F12-G12</f>
        <v>22561248</v>
      </c>
    </row>
    <row r="13" spans="1:9" s="419" customFormat="1" ht="13.5" customHeight="1">
      <c r="A13" s="416"/>
      <c r="B13" s="424" t="s">
        <v>458</v>
      </c>
      <c r="C13" s="388"/>
      <c r="D13" s="425">
        <v>92768093</v>
      </c>
      <c r="E13" s="425">
        <v>0</v>
      </c>
      <c r="F13" s="425">
        <v>92768093</v>
      </c>
      <c r="G13" s="425">
        <v>71480701</v>
      </c>
      <c r="H13" s="425">
        <v>71480701</v>
      </c>
      <c r="I13" s="425">
        <f>F13-G13</f>
        <v>21287392</v>
      </c>
    </row>
    <row r="14" spans="1:9" s="419" customFormat="1" ht="15" customHeight="1">
      <c r="A14" s="416"/>
      <c r="B14" s="424" t="s">
        <v>459</v>
      </c>
      <c r="C14" s="388"/>
      <c r="D14" s="425">
        <v>0</v>
      </c>
      <c r="E14" s="425">
        <v>0</v>
      </c>
      <c r="F14" s="425">
        <v>0</v>
      </c>
      <c r="G14" s="425">
        <v>0</v>
      </c>
      <c r="H14" s="425">
        <v>0</v>
      </c>
      <c r="I14" s="425">
        <f t="shared" ref="I14:I24" si="1">F14-G14</f>
        <v>0</v>
      </c>
    </row>
    <row r="15" spans="1:9" s="419" customFormat="1" ht="15" customHeight="1">
      <c r="A15" s="416"/>
      <c r="B15" s="424" t="s">
        <v>460</v>
      </c>
      <c r="C15" s="388"/>
      <c r="D15" s="425">
        <f>D16+D17</f>
        <v>0</v>
      </c>
      <c r="E15" s="425">
        <v>0</v>
      </c>
      <c r="F15" s="425">
        <v>0</v>
      </c>
      <c r="G15" s="425">
        <v>0</v>
      </c>
      <c r="H15" s="425">
        <v>0</v>
      </c>
      <c r="I15" s="425">
        <v>0</v>
      </c>
    </row>
    <row r="16" spans="1:9" s="419" customFormat="1" ht="15" customHeight="1">
      <c r="A16" s="416"/>
      <c r="B16" s="426" t="s">
        <v>461</v>
      </c>
      <c r="C16" s="388"/>
      <c r="D16" s="425">
        <v>0</v>
      </c>
      <c r="E16" s="425">
        <v>0</v>
      </c>
      <c r="F16" s="425">
        <v>0</v>
      </c>
      <c r="G16" s="425">
        <v>0</v>
      </c>
      <c r="H16" s="425">
        <v>0</v>
      </c>
      <c r="I16" s="425">
        <v>0</v>
      </c>
    </row>
    <row r="17" spans="1:9" s="419" customFormat="1" ht="15" customHeight="1">
      <c r="A17" s="416"/>
      <c r="B17" s="426" t="s">
        <v>462</v>
      </c>
      <c r="C17" s="388"/>
      <c r="D17" s="425">
        <v>0</v>
      </c>
      <c r="E17" s="425">
        <v>0</v>
      </c>
      <c r="F17" s="425">
        <v>0</v>
      </c>
      <c r="G17" s="425">
        <v>0</v>
      </c>
      <c r="H17" s="425">
        <v>0</v>
      </c>
      <c r="I17" s="425">
        <v>0</v>
      </c>
    </row>
    <row r="18" spans="1:9" s="419" customFormat="1" ht="15" customHeight="1">
      <c r="A18" s="416"/>
      <c r="B18" s="424" t="s">
        <v>463</v>
      </c>
      <c r="C18" s="388"/>
      <c r="D18" s="425">
        <v>0</v>
      </c>
      <c r="E18" s="425">
        <v>0</v>
      </c>
      <c r="F18" s="425">
        <v>0</v>
      </c>
      <c r="G18" s="425">
        <v>0</v>
      </c>
      <c r="H18" s="425">
        <v>0</v>
      </c>
      <c r="I18" s="425">
        <v>0</v>
      </c>
    </row>
    <row r="19" spans="1:9" s="419" customFormat="1" ht="30" customHeight="1">
      <c r="A19" s="416"/>
      <c r="B19" s="427" t="s">
        <v>464</v>
      </c>
      <c r="C19" s="388"/>
      <c r="D19" s="425">
        <f>D20+D21</f>
        <v>0</v>
      </c>
      <c r="E19" s="425">
        <v>0</v>
      </c>
      <c r="F19" s="425">
        <v>0</v>
      </c>
      <c r="G19" s="425">
        <v>0</v>
      </c>
      <c r="H19" s="425">
        <v>0</v>
      </c>
      <c r="I19" s="425">
        <v>0</v>
      </c>
    </row>
    <row r="20" spans="1:9" s="419" customFormat="1" ht="15" customHeight="1">
      <c r="A20" s="416"/>
      <c r="B20" s="426" t="s">
        <v>465</v>
      </c>
      <c r="C20" s="388"/>
      <c r="D20" s="425">
        <v>0</v>
      </c>
      <c r="E20" s="425">
        <v>0</v>
      </c>
      <c r="F20" s="425">
        <v>0</v>
      </c>
      <c r="G20" s="425">
        <v>0</v>
      </c>
      <c r="H20" s="425">
        <v>0</v>
      </c>
      <c r="I20" s="425">
        <v>0</v>
      </c>
    </row>
    <row r="21" spans="1:9" s="419" customFormat="1" ht="15" customHeight="1">
      <c r="A21" s="416"/>
      <c r="B21" s="426" t="s">
        <v>466</v>
      </c>
      <c r="C21" s="388"/>
      <c r="D21" s="425">
        <v>0</v>
      </c>
      <c r="E21" s="425">
        <v>0</v>
      </c>
      <c r="F21" s="425">
        <v>0</v>
      </c>
      <c r="G21" s="425">
        <v>0</v>
      </c>
      <c r="H21" s="425">
        <v>0</v>
      </c>
      <c r="I21" s="425">
        <v>0</v>
      </c>
    </row>
    <row r="22" spans="1:9" s="419" customFormat="1" ht="15" customHeight="1">
      <c r="A22" s="416"/>
      <c r="B22" s="424" t="s">
        <v>467</v>
      </c>
      <c r="C22" s="388"/>
      <c r="D22" s="425">
        <v>300000</v>
      </c>
      <c r="E22" s="425">
        <v>1379585</v>
      </c>
      <c r="F22" s="425">
        <f t="shared" ref="F22:F36" si="2">+D22+E22</f>
        <v>1679585</v>
      </c>
      <c r="G22" s="425">
        <v>405729</v>
      </c>
      <c r="H22" s="425">
        <v>405729</v>
      </c>
      <c r="I22" s="425">
        <f t="shared" si="1"/>
        <v>1273856</v>
      </c>
    </row>
    <row r="23" spans="1:9" s="419" customFormat="1" ht="18.75" customHeight="1">
      <c r="A23" s="416"/>
      <c r="B23" s="424"/>
      <c r="C23" s="388"/>
      <c r="D23" s="425"/>
      <c r="E23" s="425">
        <v>0</v>
      </c>
      <c r="F23" s="425">
        <f t="shared" si="2"/>
        <v>0</v>
      </c>
      <c r="G23" s="425"/>
      <c r="H23" s="425"/>
      <c r="I23" s="425"/>
    </row>
    <row r="24" spans="1:9" s="423" customFormat="1" ht="32.25" customHeight="1">
      <c r="A24" s="420"/>
      <c r="B24" s="421" t="s">
        <v>468</v>
      </c>
      <c r="C24" s="421"/>
      <c r="D24" s="422">
        <f>D25+D26+D27+D30+D31+D34</f>
        <v>0</v>
      </c>
      <c r="E24" s="422">
        <v>0</v>
      </c>
      <c r="F24" s="425">
        <f t="shared" si="2"/>
        <v>0</v>
      </c>
      <c r="G24" s="422">
        <f t="shared" ref="G24:H24" si="3">G25+G26+G27+G30+G31+G34</f>
        <v>0</v>
      </c>
      <c r="H24" s="422">
        <f t="shared" si="3"/>
        <v>0</v>
      </c>
      <c r="I24" s="422">
        <f t="shared" si="1"/>
        <v>0</v>
      </c>
    </row>
    <row r="25" spans="1:9" s="419" customFormat="1" ht="15" customHeight="1">
      <c r="A25" s="416"/>
      <c r="B25" s="424" t="s">
        <v>458</v>
      </c>
      <c r="C25" s="388"/>
      <c r="D25" s="425">
        <v>0</v>
      </c>
      <c r="E25" s="425">
        <v>0</v>
      </c>
      <c r="F25" s="425">
        <v>0</v>
      </c>
      <c r="G25" s="425">
        <v>0</v>
      </c>
      <c r="H25" s="425">
        <v>0</v>
      </c>
      <c r="I25" s="425">
        <v>0</v>
      </c>
    </row>
    <row r="26" spans="1:9" s="419" customFormat="1" ht="15" customHeight="1">
      <c r="A26" s="416"/>
      <c r="B26" s="424" t="s">
        <v>459</v>
      </c>
      <c r="C26" s="388"/>
      <c r="D26" s="425">
        <v>0</v>
      </c>
      <c r="E26" s="425">
        <v>0</v>
      </c>
      <c r="F26" s="425">
        <v>0</v>
      </c>
      <c r="G26" s="425">
        <v>0</v>
      </c>
      <c r="H26" s="425">
        <v>0</v>
      </c>
      <c r="I26" s="425">
        <v>0</v>
      </c>
    </row>
    <row r="27" spans="1:9" s="419" customFormat="1" ht="15" customHeight="1">
      <c r="A27" s="416"/>
      <c r="B27" s="424" t="s">
        <v>460</v>
      </c>
      <c r="C27" s="388"/>
      <c r="D27" s="425">
        <v>0</v>
      </c>
      <c r="E27" s="425">
        <v>0</v>
      </c>
      <c r="F27" s="425">
        <v>0</v>
      </c>
      <c r="G27" s="425">
        <v>0</v>
      </c>
      <c r="H27" s="425">
        <v>0</v>
      </c>
      <c r="I27" s="425">
        <v>0</v>
      </c>
    </row>
    <row r="28" spans="1:9" s="419" customFormat="1" ht="15" customHeight="1">
      <c r="A28" s="416"/>
      <c r="B28" s="426" t="s">
        <v>461</v>
      </c>
      <c r="C28" s="388"/>
      <c r="D28" s="425">
        <v>0</v>
      </c>
      <c r="E28" s="425">
        <v>0</v>
      </c>
      <c r="F28" s="425">
        <v>0</v>
      </c>
      <c r="G28" s="425">
        <v>0</v>
      </c>
      <c r="H28" s="425">
        <v>0</v>
      </c>
      <c r="I28" s="425">
        <v>0</v>
      </c>
    </row>
    <row r="29" spans="1:9" s="419" customFormat="1" ht="15" customHeight="1">
      <c r="A29" s="416"/>
      <c r="B29" s="426" t="s">
        <v>462</v>
      </c>
      <c r="C29" s="388"/>
      <c r="D29" s="425">
        <v>0</v>
      </c>
      <c r="E29" s="425">
        <v>0</v>
      </c>
      <c r="F29" s="425">
        <v>0</v>
      </c>
      <c r="G29" s="425">
        <v>0</v>
      </c>
      <c r="H29" s="425">
        <v>0</v>
      </c>
      <c r="I29" s="425">
        <v>0</v>
      </c>
    </row>
    <row r="30" spans="1:9" s="419" customFormat="1" ht="15" customHeight="1">
      <c r="A30" s="416"/>
      <c r="B30" s="424" t="s">
        <v>463</v>
      </c>
      <c r="C30" s="388"/>
      <c r="D30" s="425">
        <v>0</v>
      </c>
      <c r="E30" s="425">
        <v>0</v>
      </c>
      <c r="F30" s="425">
        <v>0</v>
      </c>
      <c r="G30" s="425">
        <v>0</v>
      </c>
      <c r="H30" s="425">
        <v>0</v>
      </c>
      <c r="I30" s="425">
        <v>0</v>
      </c>
    </row>
    <row r="31" spans="1:9" s="419" customFormat="1" ht="30" customHeight="1">
      <c r="A31" s="416"/>
      <c r="B31" s="427" t="s">
        <v>464</v>
      </c>
      <c r="C31" s="388"/>
      <c r="D31" s="425">
        <v>0</v>
      </c>
      <c r="E31" s="425">
        <v>0</v>
      </c>
      <c r="F31" s="425">
        <v>0</v>
      </c>
      <c r="G31" s="425">
        <v>0</v>
      </c>
      <c r="H31" s="425">
        <v>0</v>
      </c>
      <c r="I31" s="425">
        <v>0</v>
      </c>
    </row>
    <row r="32" spans="1:9" s="419" customFormat="1" ht="15" customHeight="1">
      <c r="A32" s="416"/>
      <c r="B32" s="426" t="s">
        <v>465</v>
      </c>
      <c r="C32" s="388"/>
      <c r="D32" s="425">
        <v>0</v>
      </c>
      <c r="E32" s="425">
        <v>0</v>
      </c>
      <c r="F32" s="425">
        <v>0</v>
      </c>
      <c r="G32" s="425">
        <v>0</v>
      </c>
      <c r="H32" s="425">
        <v>0</v>
      </c>
      <c r="I32" s="425">
        <v>0</v>
      </c>
    </row>
    <row r="33" spans="1:9" s="419" customFormat="1" ht="15" customHeight="1">
      <c r="A33" s="416"/>
      <c r="B33" s="426" t="s">
        <v>466</v>
      </c>
      <c r="C33" s="388"/>
      <c r="D33" s="425">
        <v>0</v>
      </c>
      <c r="E33" s="425">
        <v>0</v>
      </c>
      <c r="F33" s="425">
        <v>0</v>
      </c>
      <c r="G33" s="425">
        <v>0</v>
      </c>
      <c r="H33" s="425">
        <v>0</v>
      </c>
      <c r="I33" s="425">
        <v>0</v>
      </c>
    </row>
    <row r="34" spans="1:9" s="419" customFormat="1" ht="15" customHeight="1">
      <c r="A34" s="416"/>
      <c r="B34" s="424" t="s">
        <v>467</v>
      </c>
      <c r="C34" s="388"/>
      <c r="D34" s="425">
        <v>0</v>
      </c>
      <c r="E34" s="425">
        <v>0</v>
      </c>
      <c r="F34" s="425">
        <v>0</v>
      </c>
      <c r="G34" s="425">
        <v>0</v>
      </c>
      <c r="H34" s="425">
        <v>0</v>
      </c>
      <c r="I34" s="425">
        <v>0</v>
      </c>
    </row>
    <row r="35" spans="1:9" s="419" customFormat="1" ht="23.25" customHeight="1">
      <c r="A35" s="416"/>
      <c r="B35" s="424"/>
      <c r="C35" s="428"/>
      <c r="D35" s="425"/>
      <c r="E35" s="425"/>
      <c r="F35" s="425"/>
      <c r="G35" s="425"/>
      <c r="H35" s="425"/>
      <c r="I35" s="425"/>
    </row>
    <row r="36" spans="1:9" s="423" customFormat="1" ht="27.75" customHeight="1">
      <c r="A36" s="420"/>
      <c r="B36" s="421" t="s">
        <v>469</v>
      </c>
      <c r="C36" s="429"/>
      <c r="D36" s="422">
        <f>D12+D24</f>
        <v>93068093</v>
      </c>
      <c r="E36" s="422">
        <f>E12+E24</f>
        <v>1379585</v>
      </c>
      <c r="F36" s="422">
        <f t="shared" si="2"/>
        <v>94447678</v>
      </c>
      <c r="G36" s="422">
        <f>G12+G24</f>
        <v>71886430</v>
      </c>
      <c r="H36" s="422">
        <f>H12+H24</f>
        <v>71886430</v>
      </c>
      <c r="I36" s="422">
        <f>F36-G36</f>
        <v>22561248</v>
      </c>
    </row>
    <row r="37" spans="1:9" s="419" customFormat="1" ht="4.9000000000000004" customHeight="1">
      <c r="A37" s="416"/>
      <c r="B37" s="430"/>
      <c r="C37" s="430"/>
      <c r="D37" s="431"/>
      <c r="E37" s="431"/>
      <c r="F37" s="431"/>
      <c r="G37" s="431"/>
      <c r="H37" s="431"/>
      <c r="I37" s="431"/>
    </row>
    <row r="38" spans="1:9" s="419" customFormat="1" ht="15" customHeight="1">
      <c r="A38" s="416"/>
      <c r="B38" s="432"/>
      <c r="C38" s="81"/>
      <c r="D38" s="418"/>
      <c r="E38" s="418"/>
      <c r="F38" s="418"/>
      <c r="G38" s="418"/>
      <c r="H38" s="418"/>
      <c r="I38" s="418"/>
    </row>
    <row r="39" spans="1:9" s="419" customFormat="1" ht="15" customHeight="1">
      <c r="A39" s="416"/>
      <c r="B39" s="432"/>
      <c r="C39" s="81"/>
      <c r="D39" s="418"/>
      <c r="E39" s="418"/>
      <c r="F39" s="418"/>
      <c r="G39" s="418"/>
      <c r="H39" s="418"/>
      <c r="I39" s="418"/>
    </row>
    <row r="40" spans="1:9" s="433" customFormat="1" ht="60.75" customHeight="1"/>
    <row r="49" spans="1:1">
      <c r="A49" s="303" t="s">
        <v>328</v>
      </c>
    </row>
  </sheetData>
  <mergeCells count="13">
    <mergeCell ref="F9:F10"/>
    <mergeCell ref="G9:G10"/>
    <mergeCell ref="H9:H10"/>
    <mergeCell ref="B2:I2"/>
    <mergeCell ref="B3:I3"/>
    <mergeCell ref="B4:I4"/>
    <mergeCell ref="B5:I5"/>
    <mergeCell ref="B6:I6"/>
    <mergeCell ref="B8:B10"/>
    <mergeCell ref="D8:H8"/>
    <mergeCell ref="I8:I10"/>
    <mergeCell ref="D9:D10"/>
    <mergeCell ref="E9:E10"/>
  </mergeCells>
  <conditionalFormatting sqref="D11:I11 E40:F40 I40 E38:I39 D37:D39">
    <cfRule type="cellIs" dxfId="2" priority="2" operator="equal">
      <formula>0</formula>
    </cfRule>
  </conditionalFormatting>
  <conditionalFormatting sqref="D11:I11 E40:F40 I40 E38:I39 D37:D39">
    <cfRule type="cellIs" dxfId="1" priority="1" operator="equal">
      <formula>0</formula>
    </cfRule>
  </conditionalFormatting>
  <printOptions horizontalCentered="1"/>
  <pageMargins left="0.27559055118110237" right="0.27559055118110237" top="0.27559055118110237" bottom="0.27559055118110237" header="0" footer="0"/>
  <pageSetup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16</vt:i4>
      </vt:variant>
    </vt:vector>
  </HeadingPairs>
  <TitlesOfParts>
    <vt:vector size="26" baseType="lpstr">
      <vt:lpstr>Formato 1</vt:lpstr>
      <vt:lpstr>Formato 2</vt:lpstr>
      <vt:lpstr>Formato 3</vt:lpstr>
      <vt:lpstr>Formato4</vt:lpstr>
      <vt:lpstr>Formato5</vt:lpstr>
      <vt:lpstr>Formato6A</vt:lpstr>
      <vt:lpstr>Formato6B</vt:lpstr>
      <vt:lpstr>Formato6C</vt:lpstr>
      <vt:lpstr>Formato6D</vt:lpstr>
      <vt:lpstr>Guía</vt:lpstr>
      <vt:lpstr>'Formato 1'!Área_de_impresión</vt:lpstr>
      <vt:lpstr>'Formato 2'!Área_de_impresión</vt:lpstr>
      <vt:lpstr>'Formato 3'!Área_de_impresión</vt:lpstr>
      <vt:lpstr>Formato4!Área_de_impresión</vt:lpstr>
      <vt:lpstr>Formato5!Área_de_impresión</vt:lpstr>
      <vt:lpstr>Formato6A!Área_de_impresión</vt:lpstr>
      <vt:lpstr>Formato6B!Área_de_impresión</vt:lpstr>
      <vt:lpstr>Formato6C!Área_de_impresión</vt:lpstr>
      <vt:lpstr>Formato6D!Área_de_impresión</vt:lpstr>
      <vt:lpstr>Guía!Área_de_impresión</vt:lpstr>
      <vt:lpstr>'Formato 1'!Títulos_a_imprimir</vt:lpstr>
      <vt:lpstr>Formato5!Títulos_a_imprimir</vt:lpstr>
      <vt:lpstr>Formato6A!Títulos_a_imprimir</vt:lpstr>
      <vt:lpstr>Formato6B!Títulos_a_imprimir</vt:lpstr>
      <vt:lpstr>Formato6C!Títulos_a_imprimir</vt:lpstr>
      <vt:lpstr>Guía!Títulos_a_imprimir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Sandra Gallegos</cp:lastModifiedBy>
  <cp:lastPrinted>2016-12-12T17:34:36Z</cp:lastPrinted>
  <dcterms:created xsi:type="dcterms:W3CDTF">2013-01-16T23:17:51Z</dcterms:created>
  <dcterms:modified xsi:type="dcterms:W3CDTF">2019-01-31T20:02:53Z</dcterms:modified>
</cp:coreProperties>
</file>